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<sst xmlns="http://schemas.openxmlformats.org/spreadsheetml/2006/main" count="210" uniqueCount="133">
  <si>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</si>
  <si>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</si>
  <si>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</si>
  <si>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</si>
  <si>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</si>
  <si>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</si>
  <si>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A175-20162</t>
  </si>
  <si>
    <t>Názov objektu</t>
  </si>
  <si>
    <t>KAMENNÝ OBKLAD SOKLA</t>
  </si>
  <si>
    <t>EČO</t>
  </si>
  <si>
    <t>Kód objektu</t>
  </si>
  <si>
    <t>A17505</t>
  </si>
  <si>
    <t>Názov časti</t>
  </si>
  <si>
    <t>Miesto</t>
  </si>
  <si>
    <t>Stará Ľubovňa súp.č. 530</t>
  </si>
  <si>
    <t>Kód časti</t>
  </si>
  <si>
    <t>Názov podčasti</t>
  </si>
  <si>
    <t>Kód podčasti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</si>
  <si>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</si>
  <si>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</si>
  <si>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</si>
  <si>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</si>
  <si>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</si>
  <si>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</si>
  <si>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</si>
  <si>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</si>
  <si>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</si>
  <si>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</si>
  <si>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</si>
  <si>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</si>
  <si>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</si>
  <si>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</si>
  <si>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</si>
  <si>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</si>
  <si>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</si>
  <si>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</si>
  <si>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</si>
  <si>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</si>
  <si>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</si>
  <si>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</si>
  <si>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</si>
  <si>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</si>
  <si>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</si>
  <si>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</si>
  <si>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</si>
  <si>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</si>
  <si>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</si>
  <si>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</si>
  <si>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</si>
  <si>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</si>
  <si>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</si>
  <si>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</si>
  <si>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</si>
  <si>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</si>
  <si>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</si>
  <si>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</si>
  <si>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</si>
  <si>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</si>
  <si>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</si>
  <si>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</si>
  <si>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</si>
  <si>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</si>
  <si>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</si>
  <si>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</si>
  <si>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</si>
  <si>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</si>
  <si>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</si>
  <si>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</si>
  <si>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</si>
  <si>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</si>
  <si>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</si>
  <si>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</si>
  <si>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</si>
  <si>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</si>
  <si>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</si>
  <si>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</si>
  <si>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</si>
  <si>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</si>
  <si>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</si>
  <si>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</si>
  <si>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</si>
  <si>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</si>
  <si>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</si>
  <si>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</si>
  <si>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</si>
  <si>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</si>
  <si>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</si>
  <si>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</si>
  <si>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</si>
  <si>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</si>
  <si>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</si>
  <si>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</si>
  <si>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</si>
  <si>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</si>
  <si>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</si>
  <si>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</si>
  <si>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</si>
  <si>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</si>
  <si>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</si>
  <si>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</si>
  <si>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</si>
  <si>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</si>
  <si>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</si>
  <si>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</si>
  <si>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</si>
  <si>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</si>
  <si>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PSV</t>
  </si>
  <si>
    <t>0</t>
  </si>
  <si>
    <t>782</t>
  </si>
  <si>
    <t>Dokončovacie práce a obklady z kam.</t>
  </si>
  <si>
    <t>1</t>
  </si>
  <si>
    <t>K</t>
  </si>
  <si>
    <t>782131140</t>
  </si>
  <si>
    <t>Montáž obkladov stien pravouhl. doskami z mäkkých kameňov s lícom rovným, hr. do 50 mm</t>
  </si>
  <si>
    <t>m2</t>
  </si>
  <si>
    <t>2</t>
  </si>
  <si>
    <t>"sokel SV"   (6,88+2,07+0,32+6,88+2,07+0,32)</t>
  </si>
  <si>
    <t>-1</t>
  </si>
  <si>
    <t>"sokel JV"   (0,37+4,57+2,53+0,79+2,53+0,79+2,53+0,39+0,39+2,45+0,79+2,99+0,79+2,07+4,55+9,64+0,32*14)</t>
  </si>
  <si>
    <t>"sokel SZ"   (0,45+4,57+2,99+0,79+2,99+0,39+0,43+2,45+0,79+2,53+8,18+9,01+0,32*14)</t>
  </si>
  <si>
    <t>"sokel JZ"   (6,88+11,52)</t>
  </si>
  <si>
    <t>"sokel schody"   3,70*8</t>
  </si>
  <si>
    <t>Súčet</t>
  </si>
  <si>
    <t>4</t>
  </si>
  <si>
    <t>M</t>
  </si>
  <si>
    <t>MAT</t>
  </si>
  <si>
    <t>583PC-05</t>
  </si>
  <si>
    <t>Obklad - travertínová doska, povrchová úprava tmelením, rozmer 450x600x12 mm (Spišské Podhradie)</t>
  </si>
  <si>
    <t>3</t>
  </si>
  <si>
    <t>998782101</t>
  </si>
  <si>
    <t>Presun hmôt pre kamenné obklady v objektoch výšky do 6 m</t>
  </si>
  <si>
    <t>t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</si>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</sst>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33" borderId="0" xfId="0" applyNumberFormat="1" applyFont="1" applyFill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33" borderId="0" xfId="0" applyNumberFormat="1" applyFont="1" applyFill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2">
      <selection activeCell="E27" sqref="E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4" t="s">
        <v>2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7" t="s">
        <v>8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0" t="s">
        <v>4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13</v>
      </c>
      <c r="P9" s="193" t="s">
        <v>14</v>
      </c>
      <c r="Q9" s="194"/>
      <c r="R9" s="195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22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4" t="s">
        <v>26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132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1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36</v>
      </c>
      <c r="B37" s="63"/>
      <c r="C37" s="64" t="s">
        <v>37</v>
      </c>
      <c r="D37" s="65"/>
      <c r="E37" s="65"/>
      <c r="F37" s="66"/>
      <c r="G37" s="62" t="s">
        <v>38</v>
      </c>
      <c r="H37" s="67"/>
      <c r="I37" s="64" t="s">
        <v>39</v>
      </c>
      <c r="J37" s="65"/>
      <c r="K37" s="65"/>
      <c r="L37" s="62" t="s">
        <v>40</v>
      </c>
      <c r="M37" s="67"/>
      <c r="N37" s="64" t="s">
        <v>41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42</v>
      </c>
      <c r="C38" s="17"/>
      <c r="D38" s="70" t="s">
        <v>43</v>
      </c>
      <c r="E38" s="71">
        <v>0</v>
      </c>
      <c r="F38" s="72"/>
      <c r="G38" s="68">
        <v>8</v>
      </c>
      <c r="H38" s="73" t="s">
        <v>44</v>
      </c>
      <c r="I38" s="30"/>
      <c r="J38" s="74">
        <v>0</v>
      </c>
      <c r="K38" s="75"/>
      <c r="L38" s="68">
        <v>13</v>
      </c>
      <c r="M38" s="28" t="s">
        <v>45</v>
      </c>
      <c r="N38" s="36"/>
      <c r="O38" s="36"/>
      <c r="P38" s="76">
        <f>M48</f>
        <v>20</v>
      </c>
      <c r="Q38" s="77" t="s">
        <v>46</v>
      </c>
      <c r="R38" s="78">
        <v>0</v>
      </c>
      <c r="S38" s="72"/>
    </row>
    <row r="39" spans="1:19" ht="20.25" customHeight="1">
      <c r="A39" s="68">
        <v>2</v>
      </c>
      <c r="B39" s="79"/>
      <c r="C39" s="33"/>
      <c r="D39" s="70" t="s">
        <v>47</v>
      </c>
      <c r="E39" s="71">
        <v>0</v>
      </c>
      <c r="F39" s="72"/>
      <c r="G39" s="68">
        <v>9</v>
      </c>
      <c r="H39" s="14" t="s">
        <v>48</v>
      </c>
      <c r="I39" s="70"/>
      <c r="J39" s="74">
        <v>0</v>
      </c>
      <c r="K39" s="75"/>
      <c r="L39" s="68">
        <v>14</v>
      </c>
      <c r="M39" s="28" t="s">
        <v>49</v>
      </c>
      <c r="N39" s="36"/>
      <c r="O39" s="36"/>
      <c r="P39" s="76">
        <f>M48</f>
        <v>20</v>
      </c>
      <c r="Q39" s="77" t="s">
        <v>46</v>
      </c>
      <c r="R39" s="78">
        <v>0</v>
      </c>
      <c r="S39" s="72"/>
    </row>
    <row r="40" spans="1:19" ht="20.25" customHeight="1">
      <c r="A40" s="68">
        <v>3</v>
      </c>
      <c r="B40" s="69" t="s">
        <v>50</v>
      </c>
      <c r="C40" s="17"/>
      <c r="D40" s="70" t="s">
        <v>43</v>
      </c>
      <c r="E40" s="71">
        <v>0</v>
      </c>
      <c r="F40" s="72"/>
      <c r="G40" s="68">
        <v>10</v>
      </c>
      <c r="H40" s="73" t="s">
        <v>51</v>
      </c>
      <c r="I40" s="30"/>
      <c r="J40" s="74">
        <v>0</v>
      </c>
      <c r="K40" s="75"/>
      <c r="L40" s="68">
        <v>15</v>
      </c>
      <c r="M40" s="28" t="s">
        <v>52</v>
      </c>
      <c r="N40" s="36"/>
      <c r="O40" s="36"/>
      <c r="P40" s="76">
        <f>M48</f>
        <v>20</v>
      </c>
      <c r="Q40" s="77" t="s">
        <v>46</v>
      </c>
      <c r="R40" s="78">
        <v>0</v>
      </c>
      <c r="S40" s="72"/>
    </row>
    <row r="41" spans="1:19" ht="20.25" customHeight="1">
      <c r="A41" s="68">
        <v>4</v>
      </c>
      <c r="B41" s="79"/>
      <c r="C41" s="33"/>
      <c r="D41" s="70" t="s">
        <v>47</v>
      </c>
      <c r="E41" s="71"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53</v>
      </c>
      <c r="N41" s="36"/>
      <c r="O41" s="36"/>
      <c r="P41" s="76">
        <f>M48</f>
        <v>20</v>
      </c>
      <c r="Q41" s="77" t="s">
        <v>46</v>
      </c>
      <c r="R41" s="78">
        <v>0</v>
      </c>
      <c r="S41" s="72"/>
    </row>
    <row r="42" spans="1:19" ht="20.25" customHeight="1">
      <c r="A42" s="68">
        <v>5</v>
      </c>
      <c r="B42" s="69" t="s">
        <v>54</v>
      </c>
      <c r="C42" s="17"/>
      <c r="D42" s="70" t="s">
        <v>43</v>
      </c>
      <c r="E42" s="71">
        <v>0</v>
      </c>
      <c r="F42" s="72"/>
      <c r="G42" s="80"/>
      <c r="H42" s="36"/>
      <c r="I42" s="30"/>
      <c r="J42" s="81"/>
      <c r="K42" s="75"/>
      <c r="L42" s="68">
        <v>17</v>
      </c>
      <c r="M42" s="28" t="s">
        <v>55</v>
      </c>
      <c r="N42" s="36"/>
      <c r="O42" s="36"/>
      <c r="P42" s="76">
        <f>M48</f>
        <v>20</v>
      </c>
      <c r="Q42" s="77" t="s">
        <v>46</v>
      </c>
      <c r="R42" s="78">
        <v>0</v>
      </c>
      <c r="S42" s="72"/>
    </row>
    <row r="43" spans="1:19" ht="20.25" customHeight="1">
      <c r="A43" s="68">
        <v>6</v>
      </c>
      <c r="B43" s="79"/>
      <c r="C43" s="33"/>
      <c r="D43" s="70" t="s">
        <v>47</v>
      </c>
      <c r="E43" s="71">
        <v>0</v>
      </c>
      <c r="F43" s="72"/>
      <c r="G43" s="80"/>
      <c r="H43" s="36"/>
      <c r="I43" s="30"/>
      <c r="J43" s="81"/>
      <c r="K43" s="75"/>
      <c r="L43" s="68">
        <v>18</v>
      </c>
      <c r="M43" s="73" t="s">
        <v>56</v>
      </c>
      <c r="N43" s="36"/>
      <c r="O43" s="36"/>
      <c r="P43" s="36"/>
      <c r="Q43" s="36"/>
      <c r="R43" s="71">
        <v>0</v>
      </c>
      <c r="S43" s="72"/>
    </row>
    <row r="44" spans="1:19" ht="20.25" customHeight="1">
      <c r="A44" s="68">
        <v>7</v>
      </c>
      <c r="B44" s="82" t="s">
        <v>57</v>
      </c>
      <c r="C44" s="36"/>
      <c r="D44" s="30"/>
      <c r="E44" s="83">
        <f>SUM(E38:E43)</f>
        <v>0</v>
      </c>
      <c r="F44" s="46"/>
      <c r="G44" s="68">
        <v>12</v>
      </c>
      <c r="H44" s="82" t="s">
        <v>58</v>
      </c>
      <c r="I44" s="30"/>
      <c r="J44" s="84">
        <f>SUM(J38:J41)</f>
        <v>0</v>
      </c>
      <c r="K44" s="85"/>
      <c r="L44" s="68">
        <v>19</v>
      </c>
      <c r="M44" s="82" t="s">
        <v>59</v>
      </c>
      <c r="N44" s="36"/>
      <c r="O44" s="36"/>
      <c r="P44" s="36"/>
      <c r="Q44" s="72"/>
      <c r="R44" s="83">
        <f>SUM(R38:R43)</f>
        <v>0</v>
      </c>
      <c r="S44" s="46"/>
    </row>
    <row r="45" spans="1:19" ht="20.25" customHeight="1">
      <c r="A45" s="86">
        <v>20</v>
      </c>
      <c r="B45" s="87" t="s">
        <v>60</v>
      </c>
      <c r="C45" s="88"/>
      <c r="D45" s="89"/>
      <c r="E45" s="90">
        <v>0</v>
      </c>
      <c r="F45" s="42"/>
      <c r="G45" s="86">
        <v>21</v>
      </c>
      <c r="H45" s="87" t="s">
        <v>61</v>
      </c>
      <c r="I45" s="89"/>
      <c r="J45" s="91">
        <v>0</v>
      </c>
      <c r="K45" s="92">
        <f>M48</f>
        <v>20</v>
      </c>
      <c r="L45" s="86">
        <v>22</v>
      </c>
      <c r="M45" s="87" t="s">
        <v>62</v>
      </c>
      <c r="N45" s="88"/>
      <c r="O45" s="41"/>
      <c r="P45" s="41"/>
      <c r="Q45" s="41"/>
      <c r="R45" s="90">
        <v>0</v>
      </c>
      <c r="S45" s="42"/>
    </row>
    <row r="46" spans="1:19" ht="20.25" customHeight="1">
      <c r="A46" s="93" t="s">
        <v>22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63</v>
      </c>
      <c r="M46" s="49"/>
      <c r="N46" s="64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65</v>
      </c>
      <c r="N47" s="36"/>
      <c r="O47" s="36"/>
      <c r="P47" s="36"/>
      <c r="Q47" s="72"/>
      <c r="R47" s="83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66</v>
      </c>
      <c r="B48" s="32"/>
      <c r="C48" s="32"/>
      <c r="D48" s="32"/>
      <c r="E48" s="32"/>
      <c r="F48" s="33"/>
      <c r="G48" s="99" t="s">
        <v>67</v>
      </c>
      <c r="H48" s="32"/>
      <c r="I48" s="32"/>
      <c r="J48" s="32"/>
      <c r="K48" s="32"/>
      <c r="L48" s="68">
        <v>24</v>
      </c>
      <c r="M48" s="100">
        <v>20</v>
      </c>
      <c r="N48" s="30" t="s">
        <v>46</v>
      </c>
      <c r="O48" s="101">
        <f>R47-O49</f>
        <v>0</v>
      </c>
      <c r="P48" s="32" t="s">
        <v>68</v>
      </c>
      <c r="Q48" s="32"/>
      <c r="R48" s="102">
        <f>ROUND(O48*M48/100,2)</f>
        <v>0</v>
      </c>
      <c r="S48" s="103">
        <f>O48*M48/100</f>
        <v>0</v>
      </c>
    </row>
    <row r="49" spans="1:19" ht="20.25" customHeight="1">
      <c r="A49" s="104" t="s">
        <v>20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0">
        <v>20</v>
      </c>
      <c r="N49" s="30" t="s">
        <v>46</v>
      </c>
      <c r="O49" s="101">
        <v>0</v>
      </c>
      <c r="P49" s="36" t="s">
        <v>68</v>
      </c>
      <c r="Q49" s="36"/>
      <c r="R49" s="71">
        <f>ROUND(O49*M49/100,2)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7" t="s">
        <v>69</v>
      </c>
      <c r="N50" s="88"/>
      <c r="O50" s="88"/>
      <c r="P50" s="88"/>
      <c r="Q50" s="41"/>
      <c r="R50" s="108">
        <f>R47+R48+R49</f>
        <v>0</v>
      </c>
      <c r="S50" s="109"/>
    </row>
    <row r="51" spans="1:19" ht="20.25" customHeight="1">
      <c r="A51" s="98" t="s">
        <v>70</v>
      </c>
      <c r="B51" s="32"/>
      <c r="C51" s="32"/>
      <c r="D51" s="32"/>
      <c r="E51" s="32"/>
      <c r="F51" s="33"/>
      <c r="G51" s="99" t="s">
        <v>67</v>
      </c>
      <c r="H51" s="32"/>
      <c r="I51" s="32"/>
      <c r="J51" s="32"/>
      <c r="K51" s="32"/>
      <c r="L51" s="62" t="s">
        <v>71</v>
      </c>
      <c r="M51" s="49"/>
      <c r="N51" s="64" t="s">
        <v>72</v>
      </c>
      <c r="O51" s="48"/>
      <c r="P51" s="48"/>
      <c r="Q51" s="48"/>
      <c r="R51" s="110"/>
      <c r="S51" s="51"/>
    </row>
    <row r="52" spans="1:19" ht="20.25" customHeight="1">
      <c r="A52" s="104" t="s">
        <v>23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73</v>
      </c>
      <c r="N52" s="36"/>
      <c r="O52" s="36"/>
      <c r="P52" s="36"/>
      <c r="Q52" s="30"/>
      <c r="R52" s="78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74</v>
      </c>
      <c r="N53" s="36"/>
      <c r="O53" s="36"/>
      <c r="P53" s="36"/>
      <c r="Q53" s="30"/>
      <c r="R53" s="78">
        <v>0</v>
      </c>
      <c r="S53" s="72"/>
    </row>
    <row r="54" spans="1:19" ht="20.25" customHeight="1">
      <c r="A54" s="111" t="s">
        <v>66</v>
      </c>
      <c r="B54" s="41"/>
      <c r="C54" s="41"/>
      <c r="D54" s="41"/>
      <c r="E54" s="41"/>
      <c r="F54" s="112"/>
      <c r="G54" s="113" t="s">
        <v>67</v>
      </c>
      <c r="H54" s="41"/>
      <c r="I54" s="41"/>
      <c r="J54" s="41"/>
      <c r="K54" s="41"/>
      <c r="L54" s="86">
        <v>29</v>
      </c>
      <c r="M54" s="87" t="s">
        <v>75</v>
      </c>
      <c r="N54" s="88"/>
      <c r="O54" s="88"/>
      <c r="P54" s="88"/>
      <c r="Q54" s="89"/>
      <c r="R54" s="114">
        <v>0</v>
      </c>
      <c r="S54" s="115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DOM KULTÚRY - REKONŠTRUKCIA, STARÁ ĽUBOVŇA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KAMENNÝ OBKLAD SOKLA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80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81</v>
      </c>
      <c r="B7" s="119" t="str">
        <f>'Krycí list'!E26</f>
        <v>Mesto Stará Ľubovňa</v>
      </c>
      <c r="C7" s="121"/>
      <c r="D7" s="119"/>
      <c r="E7" s="122"/>
    </row>
    <row r="8" spans="1:5" ht="12" customHeight="1">
      <c r="A8" s="119" t="s">
        <v>82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83</v>
      </c>
      <c r="B9" s="196">
        <v>43157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84</v>
      </c>
      <c r="B11" s="124" t="s">
        <v>85</v>
      </c>
      <c r="C11" s="125" t="s">
        <v>86</v>
      </c>
      <c r="D11" s="126" t="s">
        <v>87</v>
      </c>
      <c r="E11" s="125" t="s">
        <v>88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1"/>
      <c r="C13" s="131"/>
      <c r="D13" s="131"/>
      <c r="E13" s="131"/>
    </row>
    <row r="14" spans="1:5" s="132" customFormat="1" ht="12.75" customHeight="1">
      <c r="A14" s="133" t="str">
        <f>Rozpocet!D14</f>
        <v>PSV</v>
      </c>
      <c r="B14" s="134" t="str">
        <f>Rozpocet!E14</f>
        <v>Práce a dodávky PSV</v>
      </c>
      <c r="C14" s="135">
        <f>Rozpocet!I14</f>
        <v>0</v>
      </c>
      <c r="D14" s="136">
        <f>Rozpocet!K14</f>
        <v>0</v>
      </c>
      <c r="E14" s="136">
        <f>Rozpocet!M14</f>
        <v>0</v>
      </c>
    </row>
    <row r="15" spans="1:5" s="132" customFormat="1" ht="12.75" customHeight="1">
      <c r="A15" s="137" t="str">
        <f>Rozpocet!D15</f>
        <v>782</v>
      </c>
      <c r="B15" s="138" t="str">
        <f>Rozpocet!E15</f>
        <v>Dokončovacie práce a obklady z kam.</v>
      </c>
      <c r="C15" s="139">
        <f>Rozpocet!I15</f>
        <v>0</v>
      </c>
      <c r="D15" s="140">
        <f>Rozpocet!K15</f>
        <v>0</v>
      </c>
      <c r="E15" s="140">
        <f>Rozpocet!M15</f>
        <v>0</v>
      </c>
    </row>
    <row r="16" spans="2:5" s="141" customFormat="1" ht="12.75" customHeight="1">
      <c r="B16" s="142" t="s">
        <v>89</v>
      </c>
      <c r="C16" s="143">
        <f>Rozpocet!I25</f>
        <v>0</v>
      </c>
      <c r="D16" s="144">
        <f>Rozpocet!K25</f>
        <v>0</v>
      </c>
      <c r="E16" s="144">
        <f>Rozpocet!M25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pane ySplit="13" topLeftCell="A20" activePane="bottomLeft" state="frozen"/>
      <selection pane="topLeft" activeCell="A1" sqref="A1"/>
      <selection pane="bottomLeft" activeCell="D17" sqref="D17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8.0039062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5"/>
      <c r="R1" s="145"/>
      <c r="S1" s="145"/>
      <c r="T1" s="145"/>
    </row>
    <row r="2" spans="1:20" ht="11.25" customHeight="1">
      <c r="A2" s="118" t="s">
        <v>77</v>
      </c>
      <c r="B2" s="119"/>
      <c r="C2" s="119" t="str">
        <f>'Krycí list'!E5</f>
        <v>DOM KULTÚRY - REKONŠTRUKCIA, STARÁ ĽUBOVŇA</v>
      </c>
      <c r="D2" s="119"/>
      <c r="E2" s="119"/>
      <c r="F2" s="119"/>
      <c r="G2" s="119"/>
      <c r="H2" s="119"/>
      <c r="I2" s="119"/>
      <c r="J2" s="119"/>
      <c r="K2" s="119"/>
      <c r="L2" s="145"/>
      <c r="M2" s="145"/>
      <c r="N2" s="145"/>
      <c r="O2" s="146"/>
      <c r="P2" s="146"/>
      <c r="Q2" s="145"/>
      <c r="R2" s="145"/>
      <c r="S2" s="145"/>
      <c r="T2" s="145"/>
    </row>
    <row r="3" spans="1:20" ht="11.25" customHeight="1">
      <c r="A3" s="118" t="s">
        <v>78</v>
      </c>
      <c r="B3" s="119"/>
      <c r="C3" s="119" t="str">
        <f>'Krycí list'!E7</f>
        <v>KAMENNÝ OBKLAD SOKLA</v>
      </c>
      <c r="D3" s="119"/>
      <c r="E3" s="119"/>
      <c r="F3" s="119"/>
      <c r="G3" s="119"/>
      <c r="H3" s="119"/>
      <c r="I3" s="119"/>
      <c r="J3" s="119"/>
      <c r="K3" s="119"/>
      <c r="L3" s="145"/>
      <c r="M3" s="145"/>
      <c r="N3" s="145"/>
      <c r="O3" s="146"/>
      <c r="P3" s="146"/>
      <c r="Q3" s="145"/>
      <c r="R3" s="145"/>
      <c r="S3" s="145"/>
      <c r="T3" s="145"/>
    </row>
    <row r="4" spans="1:20" ht="11.25" customHeight="1">
      <c r="A4" s="118" t="s">
        <v>79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5"/>
      <c r="M4" s="145"/>
      <c r="N4" s="145"/>
      <c r="O4" s="146"/>
      <c r="P4" s="146"/>
      <c r="Q4" s="145"/>
      <c r="R4" s="145"/>
      <c r="S4" s="145"/>
      <c r="T4" s="145"/>
    </row>
    <row r="5" spans="1:20" ht="11.25" customHeight="1">
      <c r="A5" s="119" t="s">
        <v>91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5"/>
      <c r="M5" s="145"/>
      <c r="N5" s="145"/>
      <c r="O5" s="146"/>
      <c r="P5" s="146"/>
      <c r="Q5" s="145"/>
      <c r="R5" s="145"/>
      <c r="S5" s="145"/>
      <c r="T5" s="145"/>
    </row>
    <row r="6" spans="1:20" ht="5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5"/>
      <c r="M6" s="145"/>
      <c r="N6" s="145"/>
      <c r="O6" s="146"/>
      <c r="P6" s="146"/>
      <c r="Q6" s="145"/>
      <c r="R6" s="145"/>
      <c r="S6" s="145"/>
      <c r="T6" s="145"/>
    </row>
    <row r="7" spans="1:20" ht="11.25" customHeight="1">
      <c r="A7" s="119" t="s">
        <v>81</v>
      </c>
      <c r="B7" s="119"/>
      <c r="C7" s="119" t="str">
        <f>'Krycí list'!E26</f>
        <v>Mesto Stará Ľubovňa</v>
      </c>
      <c r="D7" s="119"/>
      <c r="E7" s="119"/>
      <c r="F7" s="119"/>
      <c r="G7" s="119"/>
      <c r="H7" s="119"/>
      <c r="I7" s="119"/>
      <c r="J7" s="119"/>
      <c r="K7" s="119"/>
      <c r="L7" s="145"/>
      <c r="M7" s="145"/>
      <c r="N7" s="145"/>
      <c r="O7" s="146"/>
      <c r="P7" s="146"/>
      <c r="Q7" s="145"/>
      <c r="R7" s="145"/>
      <c r="S7" s="145"/>
      <c r="T7" s="145"/>
    </row>
    <row r="8" spans="1:20" ht="11.25" customHeight="1">
      <c r="A8" s="119" t="s">
        <v>82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45"/>
      <c r="M8" s="145"/>
      <c r="N8" s="145"/>
      <c r="O8" s="146"/>
      <c r="P8" s="146"/>
      <c r="Q8" s="145"/>
      <c r="R8" s="145"/>
      <c r="S8" s="145"/>
      <c r="T8" s="145"/>
    </row>
    <row r="9" spans="1:20" ht="11.25" customHeight="1">
      <c r="A9" s="119" t="s">
        <v>83</v>
      </c>
      <c r="B9" s="119"/>
      <c r="C9" s="196">
        <v>43157</v>
      </c>
      <c r="D9" s="119"/>
      <c r="E9" s="119"/>
      <c r="F9" s="119"/>
      <c r="G9" s="119"/>
      <c r="H9" s="119"/>
      <c r="I9" s="119"/>
      <c r="J9" s="119"/>
      <c r="K9" s="119"/>
      <c r="L9" s="145"/>
      <c r="M9" s="145"/>
      <c r="N9" s="145"/>
      <c r="O9" s="146"/>
      <c r="P9" s="146"/>
      <c r="Q9" s="145"/>
      <c r="R9" s="145"/>
      <c r="S9" s="145"/>
      <c r="T9" s="145"/>
    </row>
    <row r="10" spans="1:20" ht="6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  <c r="Q10" s="145"/>
      <c r="R10" s="145"/>
      <c r="S10" s="145"/>
      <c r="T10" s="145"/>
    </row>
    <row r="11" spans="1:21" ht="21.75" customHeight="1">
      <c r="A11" s="123" t="s">
        <v>92</v>
      </c>
      <c r="B11" s="124" t="s">
        <v>93</v>
      </c>
      <c r="C11" s="124" t="s">
        <v>94</v>
      </c>
      <c r="D11" s="124" t="s">
        <v>95</v>
      </c>
      <c r="E11" s="124" t="s">
        <v>85</v>
      </c>
      <c r="F11" s="124" t="s">
        <v>96</v>
      </c>
      <c r="G11" s="124" t="s">
        <v>97</v>
      </c>
      <c r="H11" s="124" t="s">
        <v>98</v>
      </c>
      <c r="I11" s="124" t="s">
        <v>86</v>
      </c>
      <c r="J11" s="124" t="s">
        <v>99</v>
      </c>
      <c r="K11" s="124" t="s">
        <v>87</v>
      </c>
      <c r="L11" s="124" t="s">
        <v>100</v>
      </c>
      <c r="M11" s="124" t="s">
        <v>101</v>
      </c>
      <c r="N11" s="124" t="s">
        <v>102</v>
      </c>
      <c r="O11" s="147" t="s">
        <v>103</v>
      </c>
      <c r="P11" s="147" t="s">
        <v>104</v>
      </c>
      <c r="Q11" s="124"/>
      <c r="R11" s="124"/>
      <c r="S11" s="124"/>
      <c r="T11" s="148" t="s">
        <v>105</v>
      </c>
      <c r="U11" s="149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0">
        <v>11</v>
      </c>
      <c r="P12" s="150">
        <v>12</v>
      </c>
      <c r="Q12" s="128"/>
      <c r="R12" s="128"/>
      <c r="S12" s="128"/>
      <c r="T12" s="151">
        <v>11</v>
      </c>
      <c r="U12" s="149"/>
    </row>
    <row r="13" spans="1:20" ht="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52"/>
      <c r="O13" s="153"/>
      <c r="P13" s="154"/>
      <c r="Q13" s="152"/>
      <c r="R13" s="152"/>
      <c r="S13" s="152"/>
      <c r="T13" s="152"/>
    </row>
    <row r="14" spans="1:16" s="132" customFormat="1" ht="12.75" customHeight="1">
      <c r="A14" s="155"/>
      <c r="B14" s="156" t="s">
        <v>63</v>
      </c>
      <c r="C14" s="155"/>
      <c r="D14" s="155" t="s">
        <v>50</v>
      </c>
      <c r="E14" s="155" t="s">
        <v>106</v>
      </c>
      <c r="F14" s="155"/>
      <c r="G14" s="155"/>
      <c r="H14" s="155"/>
      <c r="I14" s="157">
        <f>I15</f>
        <v>0</v>
      </c>
      <c r="J14" s="155"/>
      <c r="K14" s="158">
        <f>K15</f>
        <v>0</v>
      </c>
      <c r="L14" s="155"/>
      <c r="M14" s="158">
        <f>M15</f>
        <v>0</v>
      </c>
      <c r="N14" s="155"/>
      <c r="P14" s="134" t="s">
        <v>107</v>
      </c>
    </row>
    <row r="15" spans="2:16" s="132" customFormat="1" ht="12.75" customHeight="1">
      <c r="B15" s="137" t="s">
        <v>63</v>
      </c>
      <c r="D15" s="138" t="s">
        <v>108</v>
      </c>
      <c r="E15" s="138" t="s">
        <v>109</v>
      </c>
      <c r="I15" s="139">
        <f>SUM(I16:I24)</f>
        <v>0</v>
      </c>
      <c r="K15" s="140">
        <f>SUM(K16:K24)</f>
        <v>0</v>
      </c>
      <c r="M15" s="140">
        <f>SUM(M16:M24)</f>
        <v>0</v>
      </c>
      <c r="P15" s="138" t="s">
        <v>110</v>
      </c>
    </row>
    <row r="16" spans="1:16" s="14" customFormat="1" ht="24" customHeight="1">
      <c r="A16" s="159" t="s">
        <v>110</v>
      </c>
      <c r="B16" s="159" t="s">
        <v>111</v>
      </c>
      <c r="C16" s="159" t="s">
        <v>108</v>
      </c>
      <c r="D16" s="160" t="s">
        <v>112</v>
      </c>
      <c r="E16" s="161" t="s">
        <v>113</v>
      </c>
      <c r="F16" s="159" t="s">
        <v>114</v>
      </c>
      <c r="G16" s="162">
        <v>149.24</v>
      </c>
      <c r="H16" s="163">
        <v>0</v>
      </c>
      <c r="I16" s="164">
        <f>ROUND(G16*H16,2)</f>
        <v>0</v>
      </c>
      <c r="J16" s="165">
        <v>0</v>
      </c>
      <c r="K16" s="162">
        <f>G16*J16</f>
        <v>0</v>
      </c>
      <c r="L16" s="165">
        <v>0</v>
      </c>
      <c r="M16" s="162">
        <f>G16*L16</f>
        <v>0</v>
      </c>
      <c r="N16" s="166">
        <v>20</v>
      </c>
      <c r="O16" s="167">
        <v>16</v>
      </c>
      <c r="P16" s="14" t="s">
        <v>115</v>
      </c>
    </row>
    <row r="17" spans="4:19" s="14" customFormat="1" ht="15.75" customHeight="1">
      <c r="D17" s="168"/>
      <c r="E17" s="169" t="s">
        <v>116</v>
      </c>
      <c r="G17" s="170">
        <v>18.54</v>
      </c>
      <c r="P17" s="168" t="s">
        <v>115</v>
      </c>
      <c r="Q17" s="168" t="s">
        <v>115</v>
      </c>
      <c r="R17" s="168" t="s">
        <v>117</v>
      </c>
      <c r="S17" s="168" t="s">
        <v>107</v>
      </c>
    </row>
    <row r="18" spans="4:19" s="14" customFormat="1" ht="34.5" customHeight="1">
      <c r="D18" s="168"/>
      <c r="E18" s="169" t="s">
        <v>118</v>
      </c>
      <c r="G18" s="170">
        <v>42.65</v>
      </c>
      <c r="P18" s="168" t="s">
        <v>115</v>
      </c>
      <c r="Q18" s="168" t="s">
        <v>115</v>
      </c>
      <c r="R18" s="168" t="s">
        <v>117</v>
      </c>
      <c r="S18" s="168" t="s">
        <v>107</v>
      </c>
    </row>
    <row r="19" spans="4:19" s="14" customFormat="1" ht="24" customHeight="1">
      <c r="D19" s="168"/>
      <c r="E19" s="169" t="s">
        <v>119</v>
      </c>
      <c r="G19" s="170">
        <v>40.05</v>
      </c>
      <c r="P19" s="168" t="s">
        <v>115</v>
      </c>
      <c r="Q19" s="168" t="s">
        <v>115</v>
      </c>
      <c r="R19" s="168" t="s">
        <v>117</v>
      </c>
      <c r="S19" s="168" t="s">
        <v>107</v>
      </c>
    </row>
    <row r="20" spans="4:19" s="14" customFormat="1" ht="15.75" customHeight="1">
      <c r="D20" s="168"/>
      <c r="E20" s="169" t="s">
        <v>120</v>
      </c>
      <c r="G20" s="170">
        <v>18.4</v>
      </c>
      <c r="P20" s="168" t="s">
        <v>115</v>
      </c>
      <c r="Q20" s="168" t="s">
        <v>115</v>
      </c>
      <c r="R20" s="168" t="s">
        <v>117</v>
      </c>
      <c r="S20" s="168" t="s">
        <v>107</v>
      </c>
    </row>
    <row r="21" spans="4:19" s="14" customFormat="1" ht="15.75" customHeight="1">
      <c r="D21" s="168"/>
      <c r="E21" s="169" t="s">
        <v>121</v>
      </c>
      <c r="G21" s="170">
        <v>29.6</v>
      </c>
      <c r="P21" s="168" t="s">
        <v>115</v>
      </c>
      <c r="Q21" s="168" t="s">
        <v>115</v>
      </c>
      <c r="R21" s="168" t="s">
        <v>117</v>
      </c>
      <c r="S21" s="168" t="s">
        <v>107</v>
      </c>
    </row>
    <row r="22" spans="4:19" s="14" customFormat="1" ht="15.75" customHeight="1">
      <c r="D22" s="171"/>
      <c r="E22" s="172" t="s">
        <v>122</v>
      </c>
      <c r="G22" s="173">
        <v>149.24</v>
      </c>
      <c r="P22" s="171" t="s">
        <v>115</v>
      </c>
      <c r="Q22" s="171" t="s">
        <v>123</v>
      </c>
      <c r="R22" s="171" t="s">
        <v>117</v>
      </c>
      <c r="S22" s="171" t="s">
        <v>110</v>
      </c>
    </row>
    <row r="23" spans="1:16" s="14" customFormat="1" ht="24" customHeight="1">
      <c r="A23" s="174" t="s">
        <v>115</v>
      </c>
      <c r="B23" s="174" t="s">
        <v>124</v>
      </c>
      <c r="C23" s="174" t="s">
        <v>125</v>
      </c>
      <c r="D23" s="175" t="s">
        <v>126</v>
      </c>
      <c r="E23" s="176" t="s">
        <v>127</v>
      </c>
      <c r="F23" s="174" t="s">
        <v>114</v>
      </c>
      <c r="G23" s="177">
        <v>155.21</v>
      </c>
      <c r="H23" s="178">
        <v>0</v>
      </c>
      <c r="I23" s="179">
        <f>ROUND(G23*H23,2)</f>
        <v>0</v>
      </c>
      <c r="J23" s="180">
        <v>0</v>
      </c>
      <c r="K23" s="177">
        <f>G23*J23</f>
        <v>0</v>
      </c>
      <c r="L23" s="180">
        <v>0</v>
      </c>
      <c r="M23" s="177">
        <f>G23*L23</f>
        <v>0</v>
      </c>
      <c r="N23" s="181">
        <v>20</v>
      </c>
      <c r="O23" s="182">
        <v>32</v>
      </c>
      <c r="P23" s="183" t="s">
        <v>115</v>
      </c>
    </row>
    <row r="24" spans="1:16" s="14" customFormat="1" ht="13.5" customHeight="1">
      <c r="A24" s="159" t="s">
        <v>128</v>
      </c>
      <c r="B24" s="159" t="s">
        <v>111</v>
      </c>
      <c r="C24" s="159" t="s">
        <v>108</v>
      </c>
      <c r="D24" s="160" t="s">
        <v>129</v>
      </c>
      <c r="E24" s="161" t="s">
        <v>130</v>
      </c>
      <c r="F24" s="159" t="s">
        <v>131</v>
      </c>
      <c r="G24" s="162">
        <v>16.707</v>
      </c>
      <c r="H24" s="163">
        <v>0</v>
      </c>
      <c r="I24" s="164">
        <f>ROUND(G24*H24,2)</f>
        <v>0</v>
      </c>
      <c r="J24" s="165">
        <v>0</v>
      </c>
      <c r="K24" s="162">
        <f>G24*J24</f>
        <v>0</v>
      </c>
      <c r="L24" s="165">
        <v>0</v>
      </c>
      <c r="M24" s="162">
        <f>G24*L24</f>
        <v>0</v>
      </c>
      <c r="N24" s="166">
        <v>20</v>
      </c>
      <c r="O24" s="167">
        <v>16</v>
      </c>
      <c r="P24" s="14" t="s">
        <v>115</v>
      </c>
    </row>
    <row r="25" spans="5:13" s="141" customFormat="1" ht="12.75" customHeight="1">
      <c r="E25" s="142" t="s">
        <v>89</v>
      </c>
      <c r="I25" s="143">
        <f>I14</f>
        <v>0</v>
      </c>
      <c r="K25" s="144">
        <f>K14</f>
        <v>0</v>
      </c>
      <c r="M25" s="144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dcterms:modified xsi:type="dcterms:W3CDTF">2018-03-26T11:59:26Z</dcterms:modified>
  <cp:category/>
  <cp:version/>
  <cp:contentType/>
  <cp:contentStatus/>
</cp:coreProperties>
</file>