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<sst xmlns="http://schemas.openxmlformats.org/spreadsheetml/2006/main" count="311" uniqueCount="164">
  <si>
    <t>KRYCÍ LIST ROZPOČTU</t>
  </si>
  <si>
    <t>Názov stavby</t>
  </si>
  <si>
    <t>DOM KULTÚRY - REKONŠTRUKCIA, STARÁ ĽUBOVŇA</t>
  </si>
  <si>
    <t>JKSO</t>
  </si>
  <si>
    <t xml:space="preserve"> </t>
  </si>
  <si>
    <t>Kód stavby</t>
  </si>
  <si>
    <t>A175-20162</t>
  </si>
  <si>
    <t>Názov objektu</t>
  </si>
  <si>
    <t>OBNOVA ZÁBRADLIA</t>
  </si>
  <si>
    <t>EČO</t>
  </si>
  <si>
    <t>Kód objektu</t>
  </si>
  <si>
    <t>A17507</t>
  </si>
  <si>
    <t>Názov časti</t>
  </si>
  <si>
    <t>Miesto</t>
  </si>
  <si>
    <t>Stará Ľubovňa súp.č. 530</t>
  </si>
  <si>
    <t>Kód časti</t>
  </si>
  <si>
    <t>Názov podčasti</t>
  </si>
  <si>
    <t>Kód podčasti</t>
  </si>
  <si>
    <t>IČO</t>
  </si>
  <si>
    <t>DIČ</t>
  </si>
  <si>
    <t>Objednávateľ</t>
  </si>
  <si>
    <t>Mesto Stará Ľubovňa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</si>
  <si>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</si>
  <si>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</si>
  <si>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</si>
  <si>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</si>
  <si>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</si>
  <si>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</si>
  <si>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</si>
  <si>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</si>
  <si>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</si>
  <si>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</si>
  <si>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</si>
  <si>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</si>
  <si>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</si>
  <si>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</si>
  <si>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</si>
  <si>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</si>
  <si>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</si>
  <si>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</si>
  <si>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</si>
  <si>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</si>
  <si>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</si>
  <si>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</si>
  <si>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</si>
  <si>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</si>
  <si>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</si>
  <si>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</si>
  <si>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</si>
  <si>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</si>
  <si>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</si>
  <si>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</si>
  <si>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</si>
  <si>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</si>
  <si>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</si>
  <si>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</si>
  <si>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</si>
  <si>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</si>
  <si>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</si>
  <si>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</si>
  <si>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</si>
  <si>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</si>
  <si>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</si>
  <si>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</si>
  <si>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</si>
  <si>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</si>
  <si>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</si>
  <si>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</si>
  <si>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</si>
  <si>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</si>
  <si>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</si>
  <si>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</si>
  <si>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</si>
  <si>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</si>
  <si>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</si>
  <si>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</si>
  <si>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</si>
  <si>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</si>
  <si>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</si>
  <si>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</si>
  <si>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</si>
  <si>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</si>
  <si>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</si>
  <si>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</si>
  <si>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</si>
  <si>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</si>
  <si>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</si>
  <si>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</si>
  <si>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</si>
  <si>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</si>
  <si>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</si>
  <si>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</si>
  <si>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</si>
  <si>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</si>
  <si>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</si>
  <si>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</si>
  <si>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</si>
  <si>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</si>
  <si>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</si>
  <si>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</si>
  <si>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</si>
  <si>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</si>
  <si>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</si>
  <si>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</si>
  <si>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</si>
  <si>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</si>
  <si>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PSV</t>
  </si>
  <si>
    <t>0</t>
  </si>
  <si>
    <t>767</t>
  </si>
  <si>
    <t>Konštrukcie doplnkové kovové</t>
  </si>
  <si>
    <t>1</t>
  </si>
  <si>
    <t>K</t>
  </si>
  <si>
    <t>767221120</t>
  </si>
  <si>
    <t>Montáž zábradlí schodísk z rúrok alebo tenkostenných profilov do muriva, s hmotnosťou 1 bm zábradlia nad 15 do 25 kg</t>
  </si>
  <si>
    <t>m</t>
  </si>
  <si>
    <t>2</t>
  </si>
  <si>
    <t>"východ"     3,10+3,10</t>
  </si>
  <si>
    <t>-1</t>
  </si>
  <si>
    <t>"sever"        1,85+2,20+0,20+2,20+3,60+2,20+1,85+2,20+0,20</t>
  </si>
  <si>
    <t>"juh"            2,20+1,85 + 2,20+1,85</t>
  </si>
  <si>
    <t>"západ"       3,10</t>
  </si>
  <si>
    <t>Súčet</t>
  </si>
  <si>
    <t>4</t>
  </si>
  <si>
    <t>M</t>
  </si>
  <si>
    <t>MAT</t>
  </si>
  <si>
    <t>5534666900</t>
  </si>
  <si>
    <t xml:space="preserve">Zábradlie schodiskové podľa nákresu a rozpisu </t>
  </si>
  <si>
    <t>bm</t>
  </si>
  <si>
    <t>3</t>
  </si>
  <si>
    <t>767995103</t>
  </si>
  <si>
    <t>Montáž ostatných atypických kovových stavebných doplnkových konštrukcií nad 10 do 20 kg - výroba zábradlia</t>
  </si>
  <si>
    <t>kg</t>
  </si>
  <si>
    <t>"Výroba zábradlia"</t>
  </si>
  <si>
    <t>"stľpik Jakl 40x20x2-1400, 1,76 kg/m"                1*1,40*1,76 *(33,90)</t>
  </si>
  <si>
    <t>"madlo TR 51x3-1000, 3,551 kg/m"                    1*1,00*3,551* (33,90)</t>
  </si>
  <si>
    <t>"vodorovný prút PAS 20x10-990, 1,57 kg/m"     2*0,99*1,57 *(33,90)</t>
  </si>
  <si>
    <t>"zvislý prút PAS 20x10-720, 1,57 kg/m"            10*0,72*1,57 *(33,90)</t>
  </si>
  <si>
    <t>"kotvenie PAS 100x5-150, 3,93 kg/m"                1*0,15*3,93 *(33,90)</t>
  </si>
  <si>
    <t>1458725000</t>
  </si>
  <si>
    <t>Profil oceľový tenkostenný uzavretý obdĺžnikový 2x ťahaný  40x20x2 mm</t>
  </si>
  <si>
    <t>t</t>
  </si>
  <si>
    <t>5</t>
  </si>
  <si>
    <t>1331037000</t>
  </si>
  <si>
    <t>Tyč oceľová stredná kruhová oceľ ozn. STN 10 000, podľa EN alebo EN ISO S185 D 52 mm</t>
  </si>
  <si>
    <t>"madlo TR 51x3-1000, 3,551 kg/m"                    1*1,00*3,551* (33,90) /1000</t>
  </si>
  <si>
    <t>6</t>
  </si>
  <si>
    <t>1322178000</t>
  </si>
  <si>
    <t>Tyč oceľová jemná plochá oceľ ozn. STN 10 000, podľa EN alebo EN ISO S185 š.20xhr.10 mm</t>
  </si>
  <si>
    <t>"vodorovný prút PAS 20x10-990, 1,57 kg/m"     2*0,99*1,57 *(33,90) /1000</t>
  </si>
  <si>
    <t>"zvislý prút PAS 20x10-720, 1,57 kg/m"            10*0,72*1,57 *(33,90) /1000</t>
  </si>
  <si>
    <t>7</t>
  </si>
  <si>
    <t>1351092000</t>
  </si>
  <si>
    <t>Oceľ ozn. STN 11 373, podľa EN alebo EN ISO S235JRG1 š.100xhr.5 mm</t>
  </si>
  <si>
    <t>"kotvenie PAS 100x5-150, 3,93 kg/m"                1*0,15*3,93 *(33,90) /1000</t>
  </si>
  <si>
    <t>783</t>
  </si>
  <si>
    <t>Dokončovacie práce - nátery</t>
  </si>
  <si>
    <t>8</t>
  </si>
  <si>
    <t>783174531</t>
  </si>
  <si>
    <t>Nátery oceľ.konštr. polyuretánové farby šedej ľahkých "C", veľmi ľahkých "CC" dvojnás. 3x s email.</t>
  </si>
  <si>
    <t>m2</t>
  </si>
  <si>
    <t>9</t>
  </si>
  <si>
    <t>783174537</t>
  </si>
  <si>
    <t>Nátery oceľ.konštr. polyuretánové farby šedej ľahkých "C" alebo veľmi ľahkých "CC" základný</t>
  </si>
  <si>
    <t>26.02.2018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</si>
</sst>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33" borderId="40" xfId="0" applyNumberFormat="1" applyFont="1" applyFill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33" borderId="24" xfId="0" applyNumberFormat="1" applyFont="1" applyFill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33" borderId="25" xfId="0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166" fontId="7" fillId="33" borderId="24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33" borderId="31" xfId="0" applyNumberFormat="1" applyFont="1" applyFill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166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33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33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33" borderId="0" xfId="0" applyNumberFormat="1" applyFont="1" applyFill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33" borderId="0" xfId="0" applyNumberFormat="1" applyFont="1" applyFill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2">
      <selection activeCell="E27" sqref="E2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7" t="s">
        <v>2</v>
      </c>
      <c r="F5" s="188"/>
      <c r="G5" s="188"/>
      <c r="H5" s="188"/>
      <c r="I5" s="188"/>
      <c r="J5" s="189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0" t="s">
        <v>8</v>
      </c>
      <c r="F7" s="191"/>
      <c r="G7" s="191"/>
      <c r="H7" s="191"/>
      <c r="I7" s="191"/>
      <c r="J7" s="192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3" t="s">
        <v>4</v>
      </c>
      <c r="F9" s="194"/>
      <c r="G9" s="194"/>
      <c r="H9" s="194"/>
      <c r="I9" s="194"/>
      <c r="J9" s="195"/>
      <c r="K9" s="14"/>
      <c r="L9" s="14"/>
      <c r="M9" s="14"/>
      <c r="N9" s="14"/>
      <c r="O9" s="14" t="s">
        <v>13</v>
      </c>
      <c r="P9" s="196" t="s">
        <v>14</v>
      </c>
      <c r="Q9" s="197"/>
      <c r="R9" s="198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7.25" customHeight="1">
      <c r="A26" s="13"/>
      <c r="B26" s="14" t="s">
        <v>20</v>
      </c>
      <c r="C26" s="14"/>
      <c r="D26" s="14"/>
      <c r="E26" s="15" t="s">
        <v>21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22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23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4" t="s">
        <v>26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163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28</v>
      </c>
      <c r="B34" s="48"/>
      <c r="C34" s="48"/>
      <c r="D34" s="49"/>
      <c r="E34" s="50" t="s">
        <v>29</v>
      </c>
      <c r="F34" s="49"/>
      <c r="G34" s="50" t="s">
        <v>30</v>
      </c>
      <c r="H34" s="48"/>
      <c r="I34" s="49"/>
      <c r="J34" s="50" t="s">
        <v>31</v>
      </c>
      <c r="K34" s="48"/>
      <c r="L34" s="50" t="s">
        <v>32</v>
      </c>
      <c r="M34" s="48"/>
      <c r="N34" s="48"/>
      <c r="O34" s="49"/>
      <c r="P34" s="50" t="s">
        <v>33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34</v>
      </c>
      <c r="F36" s="44"/>
      <c r="G36" s="44"/>
      <c r="H36" s="44"/>
      <c r="I36" s="44"/>
      <c r="J36" s="61" t="s">
        <v>35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36</v>
      </c>
      <c r="B37" s="63"/>
      <c r="C37" s="64" t="s">
        <v>37</v>
      </c>
      <c r="D37" s="65"/>
      <c r="E37" s="65"/>
      <c r="F37" s="66"/>
      <c r="G37" s="62" t="s">
        <v>38</v>
      </c>
      <c r="H37" s="67"/>
      <c r="I37" s="64" t="s">
        <v>39</v>
      </c>
      <c r="J37" s="65"/>
      <c r="K37" s="65"/>
      <c r="L37" s="62" t="s">
        <v>40</v>
      </c>
      <c r="M37" s="67"/>
      <c r="N37" s="64" t="s">
        <v>41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42</v>
      </c>
      <c r="C38" s="17"/>
      <c r="D38" s="70" t="s">
        <v>43</v>
      </c>
      <c r="E38" s="71">
        <v>0</v>
      </c>
      <c r="F38" s="72"/>
      <c r="G38" s="68">
        <v>8</v>
      </c>
      <c r="H38" s="73" t="s">
        <v>44</v>
      </c>
      <c r="I38" s="30"/>
      <c r="J38" s="74">
        <v>0</v>
      </c>
      <c r="K38" s="75"/>
      <c r="L38" s="68">
        <v>13</v>
      </c>
      <c r="M38" s="28" t="s">
        <v>45</v>
      </c>
      <c r="N38" s="36"/>
      <c r="O38" s="36"/>
      <c r="P38" s="76">
        <f>M48</f>
        <v>20</v>
      </c>
      <c r="Q38" s="77" t="s">
        <v>46</v>
      </c>
      <c r="R38" s="78">
        <v>0</v>
      </c>
      <c r="S38" s="72"/>
    </row>
    <row r="39" spans="1:19" ht="20.25" customHeight="1">
      <c r="A39" s="68">
        <v>2</v>
      </c>
      <c r="B39" s="79"/>
      <c r="C39" s="33"/>
      <c r="D39" s="70" t="s">
        <v>47</v>
      </c>
      <c r="E39" s="71">
        <v>0</v>
      </c>
      <c r="F39" s="72"/>
      <c r="G39" s="68">
        <v>9</v>
      </c>
      <c r="H39" s="14" t="s">
        <v>48</v>
      </c>
      <c r="I39" s="70"/>
      <c r="J39" s="74">
        <v>0</v>
      </c>
      <c r="K39" s="75"/>
      <c r="L39" s="68">
        <v>14</v>
      </c>
      <c r="M39" s="28" t="s">
        <v>49</v>
      </c>
      <c r="N39" s="36"/>
      <c r="O39" s="36"/>
      <c r="P39" s="76">
        <f>M48</f>
        <v>20</v>
      </c>
      <c r="Q39" s="77" t="s">
        <v>46</v>
      </c>
      <c r="R39" s="78">
        <v>0</v>
      </c>
      <c r="S39" s="72"/>
    </row>
    <row r="40" spans="1:19" ht="20.25" customHeight="1">
      <c r="A40" s="68">
        <v>3</v>
      </c>
      <c r="B40" s="69" t="s">
        <v>50</v>
      </c>
      <c r="C40" s="17"/>
      <c r="D40" s="70" t="s">
        <v>43</v>
      </c>
      <c r="E40" s="71">
        <v>0</v>
      </c>
      <c r="F40" s="72"/>
      <c r="G40" s="68">
        <v>10</v>
      </c>
      <c r="H40" s="73" t="s">
        <v>51</v>
      </c>
      <c r="I40" s="30"/>
      <c r="J40" s="74">
        <v>0</v>
      </c>
      <c r="K40" s="75"/>
      <c r="L40" s="68">
        <v>15</v>
      </c>
      <c r="M40" s="28" t="s">
        <v>52</v>
      </c>
      <c r="N40" s="36"/>
      <c r="O40" s="36"/>
      <c r="P40" s="76">
        <f>M48</f>
        <v>20</v>
      </c>
      <c r="Q40" s="77" t="s">
        <v>46</v>
      </c>
      <c r="R40" s="78">
        <v>0</v>
      </c>
      <c r="S40" s="72"/>
    </row>
    <row r="41" spans="1:19" ht="20.25" customHeight="1">
      <c r="A41" s="68">
        <v>4</v>
      </c>
      <c r="B41" s="79"/>
      <c r="C41" s="33"/>
      <c r="D41" s="70" t="s">
        <v>47</v>
      </c>
      <c r="E41" s="71"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53</v>
      </c>
      <c r="N41" s="36"/>
      <c r="O41" s="36"/>
      <c r="P41" s="76">
        <f>M48</f>
        <v>20</v>
      </c>
      <c r="Q41" s="77" t="s">
        <v>46</v>
      </c>
      <c r="R41" s="78">
        <v>0</v>
      </c>
      <c r="S41" s="72"/>
    </row>
    <row r="42" spans="1:19" ht="20.25" customHeight="1">
      <c r="A42" s="68">
        <v>5</v>
      </c>
      <c r="B42" s="69" t="s">
        <v>54</v>
      </c>
      <c r="C42" s="17"/>
      <c r="D42" s="70" t="s">
        <v>43</v>
      </c>
      <c r="E42" s="71">
        <v>0</v>
      </c>
      <c r="F42" s="72"/>
      <c r="G42" s="80"/>
      <c r="H42" s="36"/>
      <c r="I42" s="30"/>
      <c r="J42" s="81"/>
      <c r="K42" s="75"/>
      <c r="L42" s="68">
        <v>17</v>
      </c>
      <c r="M42" s="28" t="s">
        <v>55</v>
      </c>
      <c r="N42" s="36"/>
      <c r="O42" s="36"/>
      <c r="P42" s="76">
        <f>M48</f>
        <v>20</v>
      </c>
      <c r="Q42" s="77" t="s">
        <v>46</v>
      </c>
      <c r="R42" s="78">
        <v>0</v>
      </c>
      <c r="S42" s="72"/>
    </row>
    <row r="43" spans="1:19" ht="20.25" customHeight="1">
      <c r="A43" s="68">
        <v>6</v>
      </c>
      <c r="B43" s="79"/>
      <c r="C43" s="33"/>
      <c r="D43" s="70" t="s">
        <v>47</v>
      </c>
      <c r="E43" s="71">
        <v>0</v>
      </c>
      <c r="F43" s="72"/>
      <c r="G43" s="80"/>
      <c r="H43" s="36"/>
      <c r="I43" s="30"/>
      <c r="J43" s="81"/>
      <c r="K43" s="75"/>
      <c r="L43" s="68">
        <v>18</v>
      </c>
      <c r="M43" s="73" t="s">
        <v>56</v>
      </c>
      <c r="N43" s="36"/>
      <c r="O43" s="36"/>
      <c r="P43" s="36"/>
      <c r="Q43" s="36"/>
      <c r="R43" s="71">
        <v>0</v>
      </c>
      <c r="S43" s="72"/>
    </row>
    <row r="44" spans="1:19" ht="20.25" customHeight="1">
      <c r="A44" s="68">
        <v>7</v>
      </c>
      <c r="B44" s="82" t="s">
        <v>57</v>
      </c>
      <c r="C44" s="36"/>
      <c r="D44" s="30"/>
      <c r="E44" s="83">
        <f>SUM(E38:E43)</f>
        <v>0</v>
      </c>
      <c r="F44" s="46"/>
      <c r="G44" s="68">
        <v>12</v>
      </c>
      <c r="H44" s="82" t="s">
        <v>58</v>
      </c>
      <c r="I44" s="30"/>
      <c r="J44" s="84">
        <f>SUM(J38:J41)</f>
        <v>0</v>
      </c>
      <c r="K44" s="85"/>
      <c r="L44" s="68">
        <v>19</v>
      </c>
      <c r="M44" s="82" t="s">
        <v>59</v>
      </c>
      <c r="N44" s="36"/>
      <c r="O44" s="36"/>
      <c r="P44" s="36"/>
      <c r="Q44" s="72"/>
      <c r="R44" s="83">
        <f>SUM(R38:R43)</f>
        <v>0</v>
      </c>
      <c r="S44" s="46"/>
    </row>
    <row r="45" spans="1:19" ht="20.25" customHeight="1">
      <c r="A45" s="86">
        <v>20</v>
      </c>
      <c r="B45" s="87" t="s">
        <v>60</v>
      </c>
      <c r="C45" s="88"/>
      <c r="D45" s="89"/>
      <c r="E45" s="90">
        <v>0</v>
      </c>
      <c r="F45" s="42"/>
      <c r="G45" s="86">
        <v>21</v>
      </c>
      <c r="H45" s="87" t="s">
        <v>61</v>
      </c>
      <c r="I45" s="89"/>
      <c r="J45" s="91">
        <v>0</v>
      </c>
      <c r="K45" s="92">
        <f>M48</f>
        <v>20</v>
      </c>
      <c r="L45" s="86">
        <v>22</v>
      </c>
      <c r="M45" s="87" t="s">
        <v>62</v>
      </c>
      <c r="N45" s="88"/>
      <c r="O45" s="41"/>
      <c r="P45" s="41"/>
      <c r="Q45" s="41"/>
      <c r="R45" s="90">
        <v>0</v>
      </c>
      <c r="S45" s="42"/>
    </row>
    <row r="46" spans="1:19" ht="20.25" customHeight="1">
      <c r="A46" s="93" t="s">
        <v>22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63</v>
      </c>
      <c r="M46" s="49"/>
      <c r="N46" s="64" t="s">
        <v>64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65</v>
      </c>
      <c r="N47" s="36"/>
      <c r="O47" s="36"/>
      <c r="P47" s="36"/>
      <c r="Q47" s="72"/>
      <c r="R47" s="83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66</v>
      </c>
      <c r="B48" s="32"/>
      <c r="C48" s="32"/>
      <c r="D48" s="32"/>
      <c r="E48" s="32"/>
      <c r="F48" s="33"/>
      <c r="G48" s="99" t="s">
        <v>67</v>
      </c>
      <c r="H48" s="32"/>
      <c r="I48" s="32"/>
      <c r="J48" s="32"/>
      <c r="K48" s="32"/>
      <c r="L48" s="68">
        <v>24</v>
      </c>
      <c r="M48" s="100">
        <v>20</v>
      </c>
      <c r="N48" s="30" t="s">
        <v>46</v>
      </c>
      <c r="O48" s="101">
        <f>R47-O49</f>
        <v>0</v>
      </c>
      <c r="P48" s="32" t="s">
        <v>68</v>
      </c>
      <c r="Q48" s="32"/>
      <c r="R48" s="102">
        <f>ROUND(O48*M48/100,2)</f>
        <v>0</v>
      </c>
      <c r="S48" s="103">
        <f>O48*M48/100</f>
        <v>0</v>
      </c>
    </row>
    <row r="49" spans="1:19" ht="20.25" customHeight="1">
      <c r="A49" s="104" t="s">
        <v>20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0">
        <v>20</v>
      </c>
      <c r="N49" s="30" t="s">
        <v>46</v>
      </c>
      <c r="O49" s="101">
        <v>0</v>
      </c>
      <c r="P49" s="36" t="s">
        <v>68</v>
      </c>
      <c r="Q49" s="36"/>
      <c r="R49" s="71">
        <f>ROUND(O49*M49/100,2)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7" t="s">
        <v>69</v>
      </c>
      <c r="N50" s="88"/>
      <c r="O50" s="88"/>
      <c r="P50" s="88"/>
      <c r="Q50" s="41"/>
      <c r="R50" s="108">
        <f>R47+R48+R49</f>
        <v>0</v>
      </c>
      <c r="S50" s="109"/>
    </row>
    <row r="51" spans="1:19" ht="20.25" customHeight="1">
      <c r="A51" s="98" t="s">
        <v>70</v>
      </c>
      <c r="B51" s="32"/>
      <c r="C51" s="32"/>
      <c r="D51" s="32"/>
      <c r="E51" s="32"/>
      <c r="F51" s="33"/>
      <c r="G51" s="99" t="s">
        <v>67</v>
      </c>
      <c r="H51" s="32"/>
      <c r="I51" s="32"/>
      <c r="J51" s="32"/>
      <c r="K51" s="32"/>
      <c r="L51" s="62" t="s">
        <v>71</v>
      </c>
      <c r="M51" s="49"/>
      <c r="N51" s="64" t="s">
        <v>72</v>
      </c>
      <c r="O51" s="48"/>
      <c r="P51" s="48"/>
      <c r="Q51" s="48"/>
      <c r="R51" s="110"/>
      <c r="S51" s="51"/>
    </row>
    <row r="52" spans="1:19" ht="20.25" customHeight="1">
      <c r="A52" s="104" t="s">
        <v>23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73</v>
      </c>
      <c r="N52" s="36"/>
      <c r="O52" s="36"/>
      <c r="P52" s="36"/>
      <c r="Q52" s="30"/>
      <c r="R52" s="78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74</v>
      </c>
      <c r="N53" s="36"/>
      <c r="O53" s="36"/>
      <c r="P53" s="36"/>
      <c r="Q53" s="30"/>
      <c r="R53" s="78">
        <v>0</v>
      </c>
      <c r="S53" s="72"/>
    </row>
    <row r="54" spans="1:19" ht="20.25" customHeight="1">
      <c r="A54" s="111" t="s">
        <v>66</v>
      </c>
      <c r="B54" s="41"/>
      <c r="C54" s="41"/>
      <c r="D54" s="41"/>
      <c r="E54" s="41"/>
      <c r="F54" s="112"/>
      <c r="G54" s="113" t="s">
        <v>67</v>
      </c>
      <c r="H54" s="41"/>
      <c r="I54" s="41"/>
      <c r="J54" s="41"/>
      <c r="K54" s="41"/>
      <c r="L54" s="86">
        <v>29</v>
      </c>
      <c r="M54" s="87" t="s">
        <v>75</v>
      </c>
      <c r="N54" s="88"/>
      <c r="O54" s="88"/>
      <c r="P54" s="88"/>
      <c r="Q54" s="89"/>
      <c r="R54" s="114">
        <v>0</v>
      </c>
      <c r="S54" s="115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22" sqref="B22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6" t="s">
        <v>76</v>
      </c>
      <c r="B1" s="117"/>
      <c r="C1" s="117"/>
      <c r="D1" s="117"/>
      <c r="E1" s="117"/>
    </row>
    <row r="2" spans="1:5" ht="12" customHeight="1">
      <c r="A2" s="118" t="s">
        <v>77</v>
      </c>
      <c r="B2" s="119" t="str">
        <f>'Krycí list'!E5</f>
        <v>DOM KULTÚRY - REKONŠTRUKCIA, STARÁ ĽUBOVŇA</v>
      </c>
      <c r="C2" s="120"/>
      <c r="D2" s="120"/>
      <c r="E2" s="120"/>
    </row>
    <row r="3" spans="1:5" ht="12" customHeight="1">
      <c r="A3" s="118" t="s">
        <v>78</v>
      </c>
      <c r="B3" s="119" t="str">
        <f>'Krycí list'!E7</f>
        <v>OBNOVA ZÁBRADLIA</v>
      </c>
      <c r="C3" s="121"/>
      <c r="D3" s="119"/>
      <c r="E3" s="122"/>
    </row>
    <row r="4" spans="1:5" ht="12" customHeight="1">
      <c r="A4" s="118" t="s">
        <v>79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80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81</v>
      </c>
      <c r="B7" s="119" t="str">
        <f>'Krycí list'!E26</f>
        <v>Mesto Stará Ľubovňa</v>
      </c>
      <c r="C7" s="121"/>
      <c r="D7" s="119"/>
      <c r="E7" s="122"/>
    </row>
    <row r="8" spans="1:5" ht="12" customHeight="1">
      <c r="A8" s="119" t="s">
        <v>82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83</v>
      </c>
      <c r="B9" s="199">
        <v>43157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84</v>
      </c>
      <c r="B11" s="124" t="s">
        <v>85</v>
      </c>
      <c r="C11" s="125" t="s">
        <v>86</v>
      </c>
      <c r="D11" s="126" t="s">
        <v>87</v>
      </c>
      <c r="E11" s="125" t="s">
        <v>88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1"/>
      <c r="C13" s="131"/>
      <c r="D13" s="131"/>
      <c r="E13" s="131"/>
    </row>
    <row r="14" spans="1:5" s="132" customFormat="1" ht="12.75" customHeight="1">
      <c r="A14" s="133" t="str">
        <f>Rozpocet!D14</f>
        <v>PSV</v>
      </c>
      <c r="B14" s="134" t="str">
        <f>Rozpocet!E14</f>
        <v>Práce a dodávky PSV</v>
      </c>
      <c r="C14" s="135">
        <f>Rozpocet!I14</f>
        <v>0</v>
      </c>
      <c r="D14" s="136">
        <f>Rozpocet!K14</f>
        <v>0</v>
      </c>
      <c r="E14" s="136">
        <f>Rozpocet!M14</f>
        <v>0</v>
      </c>
    </row>
    <row r="15" spans="1:5" s="132" customFormat="1" ht="12.75" customHeight="1">
      <c r="A15" s="137" t="str">
        <f>Rozpocet!D15</f>
        <v>767</v>
      </c>
      <c r="B15" s="138" t="str">
        <f>Rozpocet!E15</f>
        <v>Konštrukcie doplnkové kovové</v>
      </c>
      <c r="C15" s="139">
        <f>Rozpocet!I15</f>
        <v>0</v>
      </c>
      <c r="D15" s="140">
        <f>Rozpocet!K15</f>
        <v>0</v>
      </c>
      <c r="E15" s="140">
        <f>Rozpocet!M15</f>
        <v>0</v>
      </c>
    </row>
    <row r="16" spans="1:5" s="132" customFormat="1" ht="12.75" customHeight="1">
      <c r="A16" s="137" t="str">
        <f>Rozpocet!D40</f>
        <v>783</v>
      </c>
      <c r="B16" s="138" t="str">
        <f>Rozpocet!E40</f>
        <v>Dokončovacie práce - nátery</v>
      </c>
      <c r="C16" s="139">
        <f>Rozpocet!I40</f>
        <v>0</v>
      </c>
      <c r="D16" s="140">
        <f>Rozpocet!K40</f>
        <v>0</v>
      </c>
      <c r="E16" s="140">
        <f>Rozpocet!M40</f>
        <v>0</v>
      </c>
    </row>
    <row r="17" spans="2:5" s="141" customFormat="1" ht="12.75" customHeight="1">
      <c r="B17" s="142" t="s">
        <v>89</v>
      </c>
      <c r="C17" s="143">
        <f>Rozpocet!I43</f>
        <v>0</v>
      </c>
      <c r="D17" s="144">
        <f>Rozpocet!K43</f>
        <v>0</v>
      </c>
      <c r="E17" s="144">
        <f>Rozpocet!M43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E6" sqref="E6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7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  <c r="Q1" s="145"/>
      <c r="R1" s="145"/>
      <c r="S1" s="145"/>
      <c r="T1" s="145"/>
    </row>
    <row r="2" spans="1:20" ht="11.25" customHeight="1">
      <c r="A2" s="118" t="s">
        <v>77</v>
      </c>
      <c r="B2" s="119"/>
      <c r="C2" s="119" t="str">
        <f>'Krycí list'!E5</f>
        <v>DOM KULTÚRY - REKONŠTRUKCIA, STARÁ ĽUBOVŇA</v>
      </c>
      <c r="D2" s="119"/>
      <c r="E2" s="119"/>
      <c r="F2" s="119"/>
      <c r="G2" s="119"/>
      <c r="H2" s="119"/>
      <c r="I2" s="119"/>
      <c r="J2" s="119"/>
      <c r="K2" s="119"/>
      <c r="L2" s="145"/>
      <c r="M2" s="145"/>
      <c r="N2" s="145"/>
      <c r="O2" s="146"/>
      <c r="P2" s="146"/>
      <c r="Q2" s="145"/>
      <c r="R2" s="145"/>
      <c r="S2" s="145"/>
      <c r="T2" s="145"/>
    </row>
    <row r="3" spans="1:20" ht="11.25" customHeight="1">
      <c r="A3" s="118" t="s">
        <v>78</v>
      </c>
      <c r="B3" s="119"/>
      <c r="C3" s="119" t="str">
        <f>'Krycí list'!E7</f>
        <v>OBNOVA ZÁBRADLIA</v>
      </c>
      <c r="D3" s="119"/>
      <c r="E3" s="119"/>
      <c r="F3" s="119"/>
      <c r="G3" s="119"/>
      <c r="H3" s="119"/>
      <c r="I3" s="119"/>
      <c r="J3" s="119"/>
      <c r="K3" s="119"/>
      <c r="L3" s="145"/>
      <c r="M3" s="145"/>
      <c r="N3" s="145"/>
      <c r="O3" s="146"/>
      <c r="P3" s="146"/>
      <c r="Q3" s="145"/>
      <c r="R3" s="145"/>
      <c r="S3" s="145"/>
      <c r="T3" s="145"/>
    </row>
    <row r="4" spans="1:20" ht="11.25" customHeight="1">
      <c r="A4" s="118" t="s">
        <v>79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45"/>
      <c r="M4" s="145"/>
      <c r="N4" s="145"/>
      <c r="O4" s="146"/>
      <c r="P4" s="146"/>
      <c r="Q4" s="145"/>
      <c r="R4" s="145"/>
      <c r="S4" s="145"/>
      <c r="T4" s="145"/>
    </row>
    <row r="5" spans="1:20" ht="11.25" customHeight="1">
      <c r="A5" s="119" t="s">
        <v>91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45"/>
      <c r="M5" s="145"/>
      <c r="N5" s="145"/>
      <c r="O5" s="146"/>
      <c r="P5" s="146"/>
      <c r="Q5" s="145"/>
      <c r="R5" s="145"/>
      <c r="S5" s="145"/>
      <c r="T5" s="145"/>
    </row>
    <row r="6" spans="1:20" ht="5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45"/>
      <c r="M6" s="145"/>
      <c r="N6" s="145"/>
      <c r="O6" s="146"/>
      <c r="P6" s="146"/>
      <c r="Q6" s="145"/>
      <c r="R6" s="145"/>
      <c r="S6" s="145"/>
      <c r="T6" s="145"/>
    </row>
    <row r="7" spans="1:20" ht="11.25" customHeight="1">
      <c r="A7" s="119" t="s">
        <v>81</v>
      </c>
      <c r="B7" s="119"/>
      <c r="C7" s="119" t="str">
        <f>'Krycí list'!E26</f>
        <v>Mesto Stará Ľubovňa</v>
      </c>
      <c r="D7" s="119"/>
      <c r="E7" s="119"/>
      <c r="F7" s="119"/>
      <c r="G7" s="119"/>
      <c r="H7" s="119"/>
      <c r="I7" s="119"/>
      <c r="J7" s="119"/>
      <c r="K7" s="119"/>
      <c r="L7" s="145"/>
      <c r="M7" s="145"/>
      <c r="N7" s="145"/>
      <c r="O7" s="146"/>
      <c r="P7" s="146"/>
      <c r="Q7" s="145"/>
      <c r="R7" s="145"/>
      <c r="S7" s="145"/>
      <c r="T7" s="145"/>
    </row>
    <row r="8" spans="1:20" ht="11.25" customHeight="1">
      <c r="A8" s="119" t="s">
        <v>82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45"/>
      <c r="M8" s="145"/>
      <c r="N8" s="145"/>
      <c r="O8" s="146"/>
      <c r="P8" s="146"/>
      <c r="Q8" s="145"/>
      <c r="R8" s="145"/>
      <c r="S8" s="145"/>
      <c r="T8" s="145"/>
    </row>
    <row r="9" spans="1:20" ht="11.25" customHeight="1">
      <c r="A9" s="119" t="s">
        <v>83</v>
      </c>
      <c r="B9" s="119"/>
      <c r="C9" s="199">
        <v>43157</v>
      </c>
      <c r="D9" s="119"/>
      <c r="E9" s="119"/>
      <c r="F9" s="119"/>
      <c r="G9" s="119"/>
      <c r="H9" s="119"/>
      <c r="I9" s="119"/>
      <c r="J9" s="119"/>
      <c r="K9" s="119"/>
      <c r="L9" s="145"/>
      <c r="M9" s="145"/>
      <c r="N9" s="145"/>
      <c r="O9" s="146"/>
      <c r="P9" s="146"/>
      <c r="Q9" s="145"/>
      <c r="R9" s="145"/>
      <c r="S9" s="145"/>
      <c r="T9" s="145"/>
    </row>
    <row r="10" spans="1:20" ht="6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  <c r="P10" s="146"/>
      <c r="Q10" s="145"/>
      <c r="R10" s="145"/>
      <c r="S10" s="145"/>
      <c r="T10" s="145"/>
    </row>
    <row r="11" spans="1:21" ht="21.75" customHeight="1">
      <c r="A11" s="123" t="s">
        <v>92</v>
      </c>
      <c r="B11" s="124" t="s">
        <v>93</v>
      </c>
      <c r="C11" s="124" t="s">
        <v>94</v>
      </c>
      <c r="D11" s="124" t="s">
        <v>95</v>
      </c>
      <c r="E11" s="124" t="s">
        <v>85</v>
      </c>
      <c r="F11" s="124" t="s">
        <v>96</v>
      </c>
      <c r="G11" s="124" t="s">
        <v>97</v>
      </c>
      <c r="H11" s="124" t="s">
        <v>98</v>
      </c>
      <c r="I11" s="124" t="s">
        <v>86</v>
      </c>
      <c r="J11" s="124" t="s">
        <v>99</v>
      </c>
      <c r="K11" s="124" t="s">
        <v>87</v>
      </c>
      <c r="L11" s="124" t="s">
        <v>100</v>
      </c>
      <c r="M11" s="124" t="s">
        <v>101</v>
      </c>
      <c r="N11" s="124" t="s">
        <v>102</v>
      </c>
      <c r="O11" s="147" t="s">
        <v>103</v>
      </c>
      <c r="P11" s="147" t="s">
        <v>104</v>
      </c>
      <c r="Q11" s="124"/>
      <c r="R11" s="124"/>
      <c r="S11" s="124"/>
      <c r="T11" s="148" t="s">
        <v>105</v>
      </c>
      <c r="U11" s="149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0">
        <v>11</v>
      </c>
      <c r="P12" s="150">
        <v>12</v>
      </c>
      <c r="Q12" s="128"/>
      <c r="R12" s="128"/>
      <c r="S12" s="128"/>
      <c r="T12" s="151">
        <v>11</v>
      </c>
      <c r="U12" s="149"/>
    </row>
    <row r="13" spans="1:20" ht="3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52"/>
      <c r="O13" s="153"/>
      <c r="P13" s="154"/>
      <c r="Q13" s="152"/>
      <c r="R13" s="152"/>
      <c r="S13" s="152"/>
      <c r="T13" s="152"/>
    </row>
    <row r="14" spans="1:16" s="132" customFormat="1" ht="12.75" customHeight="1">
      <c r="A14" s="155"/>
      <c r="B14" s="156" t="s">
        <v>63</v>
      </c>
      <c r="C14" s="155"/>
      <c r="D14" s="155" t="s">
        <v>50</v>
      </c>
      <c r="E14" s="155" t="s">
        <v>106</v>
      </c>
      <c r="F14" s="155"/>
      <c r="G14" s="155"/>
      <c r="H14" s="155"/>
      <c r="I14" s="157">
        <f>I15+I40</f>
        <v>0</v>
      </c>
      <c r="J14" s="155"/>
      <c r="K14" s="158">
        <f>K15+K40</f>
        <v>0</v>
      </c>
      <c r="L14" s="155"/>
      <c r="M14" s="158">
        <f>M15+M40</f>
        <v>0</v>
      </c>
      <c r="N14" s="155"/>
      <c r="P14" s="134" t="s">
        <v>107</v>
      </c>
    </row>
    <row r="15" spans="2:16" s="132" customFormat="1" ht="12.75" customHeight="1">
      <c r="B15" s="137" t="s">
        <v>63</v>
      </c>
      <c r="D15" s="138" t="s">
        <v>108</v>
      </c>
      <c r="E15" s="138" t="s">
        <v>109</v>
      </c>
      <c r="I15" s="139">
        <f>SUM(I16:I39)</f>
        <v>0</v>
      </c>
      <c r="K15" s="140">
        <f>SUM(K16:K39)</f>
        <v>0</v>
      </c>
      <c r="M15" s="140">
        <f>SUM(M16:M39)</f>
        <v>0</v>
      </c>
      <c r="P15" s="138" t="s">
        <v>110</v>
      </c>
    </row>
    <row r="16" spans="1:16" s="14" customFormat="1" ht="24" customHeight="1">
      <c r="A16" s="159" t="s">
        <v>110</v>
      </c>
      <c r="B16" s="159" t="s">
        <v>111</v>
      </c>
      <c r="C16" s="159" t="s">
        <v>108</v>
      </c>
      <c r="D16" s="160" t="s">
        <v>112</v>
      </c>
      <c r="E16" s="161" t="s">
        <v>113</v>
      </c>
      <c r="F16" s="159" t="s">
        <v>114</v>
      </c>
      <c r="G16" s="162">
        <v>33.9</v>
      </c>
      <c r="H16" s="163">
        <v>0</v>
      </c>
      <c r="I16" s="164">
        <f>ROUND(G16*H16,2)</f>
        <v>0</v>
      </c>
      <c r="J16" s="165">
        <v>0</v>
      </c>
      <c r="K16" s="162">
        <f>G16*J16</f>
        <v>0</v>
      </c>
      <c r="L16" s="165">
        <v>0</v>
      </c>
      <c r="M16" s="162">
        <f>G16*L16</f>
        <v>0</v>
      </c>
      <c r="N16" s="166">
        <v>20</v>
      </c>
      <c r="O16" s="167">
        <v>16</v>
      </c>
      <c r="P16" s="14" t="s">
        <v>115</v>
      </c>
    </row>
    <row r="17" spans="4:19" s="14" customFormat="1" ht="15.75" customHeight="1">
      <c r="D17" s="168"/>
      <c r="E17" s="169" t="s">
        <v>116</v>
      </c>
      <c r="G17" s="170">
        <v>6.2</v>
      </c>
      <c r="P17" s="168" t="s">
        <v>115</v>
      </c>
      <c r="Q17" s="168" t="s">
        <v>115</v>
      </c>
      <c r="R17" s="168" t="s">
        <v>117</v>
      </c>
      <c r="S17" s="168" t="s">
        <v>107</v>
      </c>
    </row>
    <row r="18" spans="4:19" s="14" customFormat="1" ht="15.75" customHeight="1">
      <c r="D18" s="168"/>
      <c r="E18" s="169" t="s">
        <v>118</v>
      </c>
      <c r="G18" s="170">
        <v>16.5</v>
      </c>
      <c r="P18" s="168" t="s">
        <v>115</v>
      </c>
      <c r="Q18" s="168" t="s">
        <v>115</v>
      </c>
      <c r="R18" s="168" t="s">
        <v>117</v>
      </c>
      <c r="S18" s="168" t="s">
        <v>107</v>
      </c>
    </row>
    <row r="19" spans="4:19" s="14" customFormat="1" ht="15.75" customHeight="1">
      <c r="D19" s="168"/>
      <c r="E19" s="169" t="s">
        <v>119</v>
      </c>
      <c r="G19" s="170">
        <v>8.1</v>
      </c>
      <c r="P19" s="168" t="s">
        <v>115</v>
      </c>
      <c r="Q19" s="168" t="s">
        <v>115</v>
      </c>
      <c r="R19" s="168" t="s">
        <v>117</v>
      </c>
      <c r="S19" s="168" t="s">
        <v>107</v>
      </c>
    </row>
    <row r="20" spans="4:19" s="14" customFormat="1" ht="15.75" customHeight="1">
      <c r="D20" s="168"/>
      <c r="E20" s="169" t="s">
        <v>120</v>
      </c>
      <c r="G20" s="170">
        <v>3.1</v>
      </c>
      <c r="P20" s="168" t="s">
        <v>115</v>
      </c>
      <c r="Q20" s="168" t="s">
        <v>115</v>
      </c>
      <c r="R20" s="168" t="s">
        <v>117</v>
      </c>
      <c r="S20" s="168" t="s">
        <v>107</v>
      </c>
    </row>
    <row r="21" spans="4:19" s="14" customFormat="1" ht="15.75" customHeight="1">
      <c r="D21" s="171"/>
      <c r="E21" s="172" t="s">
        <v>121</v>
      </c>
      <c r="G21" s="173">
        <v>33.9</v>
      </c>
      <c r="P21" s="171" t="s">
        <v>115</v>
      </c>
      <c r="Q21" s="171" t="s">
        <v>122</v>
      </c>
      <c r="R21" s="171" t="s">
        <v>117</v>
      </c>
      <c r="S21" s="171" t="s">
        <v>110</v>
      </c>
    </row>
    <row r="22" spans="1:16" s="14" customFormat="1" ht="13.5" customHeight="1">
      <c r="A22" s="174" t="s">
        <v>115</v>
      </c>
      <c r="B22" s="174" t="s">
        <v>123</v>
      </c>
      <c r="C22" s="174" t="s">
        <v>124</v>
      </c>
      <c r="D22" s="175" t="s">
        <v>125</v>
      </c>
      <c r="E22" s="176" t="s">
        <v>126</v>
      </c>
      <c r="F22" s="174" t="s">
        <v>127</v>
      </c>
      <c r="G22" s="177">
        <v>33.9</v>
      </c>
      <c r="H22" s="178">
        <v>0</v>
      </c>
      <c r="I22" s="179">
        <f>ROUND(G22*H22,2)</f>
        <v>0</v>
      </c>
      <c r="J22" s="180">
        <v>0</v>
      </c>
      <c r="K22" s="177">
        <f>G22*J22</f>
        <v>0</v>
      </c>
      <c r="L22" s="180">
        <v>0</v>
      </c>
      <c r="M22" s="177">
        <f>G22*L22</f>
        <v>0</v>
      </c>
      <c r="N22" s="181">
        <v>20</v>
      </c>
      <c r="O22" s="182">
        <v>32</v>
      </c>
      <c r="P22" s="183" t="s">
        <v>115</v>
      </c>
    </row>
    <row r="23" spans="1:16" s="14" customFormat="1" ht="24" customHeight="1">
      <c r="A23" s="159" t="s">
        <v>128</v>
      </c>
      <c r="B23" s="159" t="s">
        <v>111</v>
      </c>
      <c r="C23" s="159" t="s">
        <v>108</v>
      </c>
      <c r="D23" s="160" t="s">
        <v>129</v>
      </c>
      <c r="E23" s="161" t="s">
        <v>130</v>
      </c>
      <c r="F23" s="159" t="s">
        <v>131</v>
      </c>
      <c r="G23" s="162">
        <v>712.481</v>
      </c>
      <c r="H23" s="163">
        <v>0</v>
      </c>
      <c r="I23" s="164">
        <f>ROUND(G23*H23,2)</f>
        <v>0</v>
      </c>
      <c r="J23" s="165">
        <v>0</v>
      </c>
      <c r="K23" s="162">
        <f>G23*J23</f>
        <v>0</v>
      </c>
      <c r="L23" s="165">
        <v>0</v>
      </c>
      <c r="M23" s="162">
        <f>G23*L23</f>
        <v>0</v>
      </c>
      <c r="N23" s="166">
        <v>20</v>
      </c>
      <c r="O23" s="167">
        <v>16</v>
      </c>
      <c r="P23" s="14" t="s">
        <v>115</v>
      </c>
    </row>
    <row r="24" spans="4:19" s="14" customFormat="1" ht="15.75" customHeight="1">
      <c r="D24" s="184"/>
      <c r="E24" s="185" t="s">
        <v>132</v>
      </c>
      <c r="G24" s="186"/>
      <c r="P24" s="184" t="s">
        <v>115</v>
      </c>
      <c r="Q24" s="184" t="s">
        <v>110</v>
      </c>
      <c r="R24" s="184" t="s">
        <v>117</v>
      </c>
      <c r="S24" s="184" t="s">
        <v>107</v>
      </c>
    </row>
    <row r="25" spans="4:19" s="14" customFormat="1" ht="15.75" customHeight="1">
      <c r="D25" s="168"/>
      <c r="E25" s="169" t="s">
        <v>133</v>
      </c>
      <c r="G25" s="170">
        <v>83.53</v>
      </c>
      <c r="P25" s="168" t="s">
        <v>115</v>
      </c>
      <c r="Q25" s="168" t="s">
        <v>115</v>
      </c>
      <c r="R25" s="168" t="s">
        <v>117</v>
      </c>
      <c r="S25" s="168" t="s">
        <v>107</v>
      </c>
    </row>
    <row r="26" spans="4:19" s="14" customFormat="1" ht="15.75" customHeight="1">
      <c r="D26" s="168"/>
      <c r="E26" s="169" t="s">
        <v>134</v>
      </c>
      <c r="G26" s="170">
        <v>120.379</v>
      </c>
      <c r="P26" s="168" t="s">
        <v>115</v>
      </c>
      <c r="Q26" s="168" t="s">
        <v>115</v>
      </c>
      <c r="R26" s="168" t="s">
        <v>117</v>
      </c>
      <c r="S26" s="168" t="s">
        <v>107</v>
      </c>
    </row>
    <row r="27" spans="4:19" s="14" customFormat="1" ht="15.75" customHeight="1">
      <c r="D27" s="168"/>
      <c r="E27" s="169" t="s">
        <v>135</v>
      </c>
      <c r="G27" s="170">
        <v>105.382</v>
      </c>
      <c r="P27" s="168" t="s">
        <v>115</v>
      </c>
      <c r="Q27" s="168" t="s">
        <v>115</v>
      </c>
      <c r="R27" s="168" t="s">
        <v>117</v>
      </c>
      <c r="S27" s="168" t="s">
        <v>107</v>
      </c>
    </row>
    <row r="28" spans="4:19" s="14" customFormat="1" ht="15.75" customHeight="1">
      <c r="D28" s="168"/>
      <c r="E28" s="169" t="s">
        <v>136</v>
      </c>
      <c r="G28" s="170">
        <v>383.206</v>
      </c>
      <c r="P28" s="168" t="s">
        <v>115</v>
      </c>
      <c r="Q28" s="168" t="s">
        <v>115</v>
      </c>
      <c r="R28" s="168" t="s">
        <v>117</v>
      </c>
      <c r="S28" s="168" t="s">
        <v>107</v>
      </c>
    </row>
    <row r="29" spans="4:19" s="14" customFormat="1" ht="15.75" customHeight="1">
      <c r="D29" s="168"/>
      <c r="E29" s="169" t="s">
        <v>137</v>
      </c>
      <c r="G29" s="170">
        <v>19.984</v>
      </c>
      <c r="P29" s="168" t="s">
        <v>115</v>
      </c>
      <c r="Q29" s="168" t="s">
        <v>115</v>
      </c>
      <c r="R29" s="168" t="s">
        <v>117</v>
      </c>
      <c r="S29" s="168" t="s">
        <v>107</v>
      </c>
    </row>
    <row r="30" spans="4:19" s="14" customFormat="1" ht="15.75" customHeight="1">
      <c r="D30" s="171"/>
      <c r="E30" s="172" t="s">
        <v>121</v>
      </c>
      <c r="G30" s="173">
        <v>712.481</v>
      </c>
      <c r="P30" s="171" t="s">
        <v>115</v>
      </c>
      <c r="Q30" s="171" t="s">
        <v>122</v>
      </c>
      <c r="R30" s="171" t="s">
        <v>117</v>
      </c>
      <c r="S30" s="171" t="s">
        <v>110</v>
      </c>
    </row>
    <row r="31" spans="1:16" s="14" customFormat="1" ht="13.5" customHeight="1">
      <c r="A31" s="174" t="s">
        <v>122</v>
      </c>
      <c r="B31" s="174" t="s">
        <v>123</v>
      </c>
      <c r="C31" s="174" t="s">
        <v>124</v>
      </c>
      <c r="D31" s="175" t="s">
        <v>138</v>
      </c>
      <c r="E31" s="176" t="s">
        <v>139</v>
      </c>
      <c r="F31" s="174" t="s">
        <v>140</v>
      </c>
      <c r="G31" s="177">
        <v>2.661</v>
      </c>
      <c r="H31" s="178">
        <v>0</v>
      </c>
      <c r="I31" s="179">
        <f>ROUND(G31*H31,2)</f>
        <v>0</v>
      </c>
      <c r="J31" s="180">
        <v>0</v>
      </c>
      <c r="K31" s="177">
        <f>G31*J31</f>
        <v>0</v>
      </c>
      <c r="L31" s="180">
        <v>0</v>
      </c>
      <c r="M31" s="177">
        <f>G31*L31</f>
        <v>0</v>
      </c>
      <c r="N31" s="181">
        <v>20</v>
      </c>
      <c r="O31" s="182">
        <v>32</v>
      </c>
      <c r="P31" s="183" t="s">
        <v>115</v>
      </c>
    </row>
    <row r="32" spans="1:16" s="14" customFormat="1" ht="24" customHeight="1">
      <c r="A32" s="174" t="s">
        <v>141</v>
      </c>
      <c r="B32" s="174" t="s">
        <v>123</v>
      </c>
      <c r="C32" s="174" t="s">
        <v>124</v>
      </c>
      <c r="D32" s="175" t="s">
        <v>142</v>
      </c>
      <c r="E32" s="176" t="s">
        <v>143</v>
      </c>
      <c r="F32" s="174" t="s">
        <v>140</v>
      </c>
      <c r="G32" s="177">
        <v>0.13</v>
      </c>
      <c r="H32" s="178">
        <v>0</v>
      </c>
      <c r="I32" s="179">
        <f>ROUND(G32*H32,2)</f>
        <v>0</v>
      </c>
      <c r="J32" s="180">
        <v>0</v>
      </c>
      <c r="K32" s="177">
        <f>G32*J32</f>
        <v>0</v>
      </c>
      <c r="L32" s="180">
        <v>0</v>
      </c>
      <c r="M32" s="177">
        <f>G32*L32</f>
        <v>0</v>
      </c>
      <c r="N32" s="181">
        <v>20</v>
      </c>
      <c r="O32" s="182">
        <v>32</v>
      </c>
      <c r="P32" s="183" t="s">
        <v>115</v>
      </c>
    </row>
    <row r="33" spans="4:19" s="14" customFormat="1" ht="15.75" customHeight="1">
      <c r="D33" s="168"/>
      <c r="E33" s="169" t="s">
        <v>144</v>
      </c>
      <c r="G33" s="170">
        <v>0.12</v>
      </c>
      <c r="P33" s="168" t="s">
        <v>115</v>
      </c>
      <c r="Q33" s="168" t="s">
        <v>115</v>
      </c>
      <c r="R33" s="168" t="s">
        <v>117</v>
      </c>
      <c r="S33" s="168" t="s">
        <v>110</v>
      </c>
    </row>
    <row r="34" spans="1:16" s="14" customFormat="1" ht="24" customHeight="1">
      <c r="A34" s="174" t="s">
        <v>145</v>
      </c>
      <c r="B34" s="174" t="s">
        <v>123</v>
      </c>
      <c r="C34" s="174" t="s">
        <v>124</v>
      </c>
      <c r="D34" s="175" t="s">
        <v>146</v>
      </c>
      <c r="E34" s="176" t="s">
        <v>147</v>
      </c>
      <c r="F34" s="174" t="s">
        <v>140</v>
      </c>
      <c r="G34" s="177">
        <v>0.527</v>
      </c>
      <c r="H34" s="178">
        <v>0</v>
      </c>
      <c r="I34" s="179">
        <f>ROUND(G34*H34,2)</f>
        <v>0</v>
      </c>
      <c r="J34" s="180">
        <v>0</v>
      </c>
      <c r="K34" s="177">
        <f>G34*J34</f>
        <v>0</v>
      </c>
      <c r="L34" s="180">
        <v>0</v>
      </c>
      <c r="M34" s="177">
        <f>G34*L34</f>
        <v>0</v>
      </c>
      <c r="N34" s="181">
        <v>20</v>
      </c>
      <c r="O34" s="182">
        <v>32</v>
      </c>
      <c r="P34" s="183" t="s">
        <v>115</v>
      </c>
    </row>
    <row r="35" spans="4:19" s="14" customFormat="1" ht="15.75" customHeight="1">
      <c r="D35" s="168"/>
      <c r="E35" s="169" t="s">
        <v>148</v>
      </c>
      <c r="G35" s="170">
        <v>0.105</v>
      </c>
      <c r="P35" s="168" t="s">
        <v>115</v>
      </c>
      <c r="Q35" s="168" t="s">
        <v>115</v>
      </c>
      <c r="R35" s="168" t="s">
        <v>117</v>
      </c>
      <c r="S35" s="168" t="s">
        <v>107</v>
      </c>
    </row>
    <row r="36" spans="4:19" s="14" customFormat="1" ht="15.75" customHeight="1">
      <c r="D36" s="168"/>
      <c r="E36" s="169" t="s">
        <v>149</v>
      </c>
      <c r="G36" s="170">
        <v>0.383</v>
      </c>
      <c r="P36" s="168" t="s">
        <v>115</v>
      </c>
      <c r="Q36" s="168" t="s">
        <v>115</v>
      </c>
      <c r="R36" s="168" t="s">
        <v>117</v>
      </c>
      <c r="S36" s="168" t="s">
        <v>107</v>
      </c>
    </row>
    <row r="37" spans="4:19" s="14" customFormat="1" ht="15.75" customHeight="1">
      <c r="D37" s="171"/>
      <c r="E37" s="172" t="s">
        <v>121</v>
      </c>
      <c r="G37" s="173">
        <v>0.488</v>
      </c>
      <c r="P37" s="171" t="s">
        <v>115</v>
      </c>
      <c r="Q37" s="171" t="s">
        <v>122</v>
      </c>
      <c r="R37" s="171" t="s">
        <v>117</v>
      </c>
      <c r="S37" s="171" t="s">
        <v>110</v>
      </c>
    </row>
    <row r="38" spans="1:16" s="14" customFormat="1" ht="13.5" customHeight="1">
      <c r="A38" s="174" t="s">
        <v>150</v>
      </c>
      <c r="B38" s="174" t="s">
        <v>123</v>
      </c>
      <c r="C38" s="174" t="s">
        <v>124</v>
      </c>
      <c r="D38" s="175" t="s">
        <v>151</v>
      </c>
      <c r="E38" s="176" t="s">
        <v>152</v>
      </c>
      <c r="F38" s="174" t="s">
        <v>140</v>
      </c>
      <c r="G38" s="177">
        <v>0.022</v>
      </c>
      <c r="H38" s="178">
        <v>0</v>
      </c>
      <c r="I38" s="179">
        <f>ROUND(G38*H38,2)</f>
        <v>0</v>
      </c>
      <c r="J38" s="180">
        <v>0</v>
      </c>
      <c r="K38" s="177">
        <f>G38*J38</f>
        <v>0</v>
      </c>
      <c r="L38" s="180">
        <v>0</v>
      </c>
      <c r="M38" s="177">
        <f>G38*L38</f>
        <v>0</v>
      </c>
      <c r="N38" s="181">
        <v>20</v>
      </c>
      <c r="O38" s="182">
        <v>32</v>
      </c>
      <c r="P38" s="183" t="s">
        <v>115</v>
      </c>
    </row>
    <row r="39" spans="4:19" s="14" customFormat="1" ht="15.75" customHeight="1">
      <c r="D39" s="168"/>
      <c r="E39" s="169" t="s">
        <v>153</v>
      </c>
      <c r="G39" s="170">
        <v>0.02</v>
      </c>
      <c r="P39" s="168" t="s">
        <v>115</v>
      </c>
      <c r="Q39" s="168" t="s">
        <v>115</v>
      </c>
      <c r="R39" s="168" t="s">
        <v>117</v>
      </c>
      <c r="S39" s="168" t="s">
        <v>110</v>
      </c>
    </row>
    <row r="40" spans="2:16" s="132" customFormat="1" ht="12.75" customHeight="1">
      <c r="B40" s="137" t="s">
        <v>63</v>
      </c>
      <c r="D40" s="138" t="s">
        <v>154</v>
      </c>
      <c r="E40" s="138" t="s">
        <v>155</v>
      </c>
      <c r="I40" s="139">
        <f>SUM(I41:I42)</f>
        <v>0</v>
      </c>
      <c r="K40" s="140">
        <f>SUM(K41:K42)</f>
        <v>0</v>
      </c>
      <c r="M40" s="140">
        <f>SUM(M41:M42)</f>
        <v>0</v>
      </c>
      <c r="P40" s="138" t="s">
        <v>110</v>
      </c>
    </row>
    <row r="41" spans="1:16" s="14" customFormat="1" ht="24" customHeight="1">
      <c r="A41" s="159" t="s">
        <v>156</v>
      </c>
      <c r="B41" s="159" t="s">
        <v>111</v>
      </c>
      <c r="C41" s="159" t="s">
        <v>154</v>
      </c>
      <c r="D41" s="160" t="s">
        <v>157</v>
      </c>
      <c r="E41" s="161" t="s">
        <v>158</v>
      </c>
      <c r="F41" s="159" t="s">
        <v>159</v>
      </c>
      <c r="G41" s="162">
        <v>29.791</v>
      </c>
      <c r="H41" s="163">
        <v>0</v>
      </c>
      <c r="I41" s="164">
        <f>ROUND(G41*H41,2)</f>
        <v>0</v>
      </c>
      <c r="J41" s="165">
        <v>0</v>
      </c>
      <c r="K41" s="162">
        <f>G41*J41</f>
        <v>0</v>
      </c>
      <c r="L41" s="165">
        <v>0</v>
      </c>
      <c r="M41" s="162">
        <f>G41*L41</f>
        <v>0</v>
      </c>
      <c r="N41" s="166">
        <v>20</v>
      </c>
      <c r="O41" s="167">
        <v>16</v>
      </c>
      <c r="P41" s="14" t="s">
        <v>115</v>
      </c>
    </row>
    <row r="42" spans="1:16" s="14" customFormat="1" ht="24" customHeight="1">
      <c r="A42" s="159" t="s">
        <v>160</v>
      </c>
      <c r="B42" s="159" t="s">
        <v>111</v>
      </c>
      <c r="C42" s="159" t="s">
        <v>154</v>
      </c>
      <c r="D42" s="160" t="s">
        <v>161</v>
      </c>
      <c r="E42" s="161" t="s">
        <v>162</v>
      </c>
      <c r="F42" s="159" t="s">
        <v>159</v>
      </c>
      <c r="G42" s="162">
        <v>29.791</v>
      </c>
      <c r="H42" s="163">
        <v>0</v>
      </c>
      <c r="I42" s="164">
        <f>ROUND(G42*H42,2)</f>
        <v>0</v>
      </c>
      <c r="J42" s="165">
        <v>0</v>
      </c>
      <c r="K42" s="162">
        <f>G42*J42</f>
        <v>0</v>
      </c>
      <c r="L42" s="165">
        <v>0</v>
      </c>
      <c r="M42" s="162">
        <f>G42*L42</f>
        <v>0</v>
      </c>
      <c r="N42" s="166">
        <v>20</v>
      </c>
      <c r="O42" s="167">
        <v>16</v>
      </c>
      <c r="P42" s="14" t="s">
        <v>115</v>
      </c>
    </row>
    <row r="43" spans="5:13" s="141" customFormat="1" ht="12.75" customHeight="1">
      <c r="E43" s="142" t="s">
        <v>89</v>
      </c>
      <c r="I43" s="143">
        <f>I14</f>
        <v>0</v>
      </c>
      <c r="K43" s="144">
        <f>K14</f>
        <v>0</v>
      </c>
      <c r="M43" s="144">
        <f>M14</f>
        <v>0</v>
      </c>
    </row>
  </sheetData>
  <sheetProtection/>
  <printOptions/>
  <pageMargins left="0.5905511975288391" right="0.5905511975288391" top="0.5905511975288391" bottom="0.5905511975288391" header="0" footer="0"/>
  <pageSetup fitToHeight="999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Smreková</cp:lastModifiedBy>
  <cp:lastPrinted>2018-03-26T11:57:49Z</cp:lastPrinted>
  <dcterms:modified xsi:type="dcterms:W3CDTF">2018-03-26T11:57:58Z</dcterms:modified>
  <cp:category/>
  <cp:version/>
  <cp:contentType/>
  <cp:contentStatus/>
</cp:coreProperties>
</file>